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5" yWindow="-15" windowWidth="7680" windowHeight="8310" tabRatio="673"/>
  </bookViews>
  <sheets>
    <sheet name="ППР WAVIN Ekoplastik" sheetId="11" r:id="rId1"/>
    <sheet name="инструмент DYTRON" sheetId="13" r:id="rId2"/>
    <sheet name="Труба для теплого пола" sheetId="14" r:id="rId3"/>
    <sheet name="Ekoplastik 160-250" sheetId="15" r:id="rId4"/>
    <sheet name="CLIMA" sheetId="16" r:id="rId5"/>
  </sheets>
  <externalReferences>
    <externalReference r:id="rId6"/>
  </externalReferences>
  <definedNames>
    <definedName name="_xlnm.Print_Titles" localSheetId="0">'ППР WAVIN Ekoplastik'!$1:$2</definedName>
    <definedName name="объект">#REF!</definedName>
    <definedName name="объект251">#REF!</definedName>
  </definedNames>
  <calcPr calcId="125725"/>
</workbook>
</file>

<file path=xl/calcChain.xml><?xml version="1.0" encoding="utf-8"?>
<calcChain xmlns="http://schemas.openxmlformats.org/spreadsheetml/2006/main">
  <c r="E474" i="11"/>
  <c r="F474" s="1"/>
  <c r="D474"/>
  <c r="D476" l="1"/>
  <c r="D475"/>
  <c r="E476"/>
  <c r="F476" s="1"/>
  <c r="E475"/>
  <c r="F475" s="1"/>
  <c r="E473"/>
  <c r="F473" s="1"/>
  <c r="D473"/>
  <c r="E472"/>
  <c r="F472" s="1"/>
  <c r="D472"/>
  <c r="E370"/>
  <c r="D371"/>
  <c r="D367"/>
  <c r="D366"/>
  <c r="D363"/>
  <c r="D362"/>
  <c r="D359"/>
  <c r="D358"/>
  <c r="D355"/>
  <c r="D354"/>
  <c r="H371"/>
  <c r="H370"/>
  <c r="D370" s="1"/>
  <c r="H369"/>
  <c r="D369" s="1"/>
  <c r="H368"/>
  <c r="D368" s="1"/>
  <c r="H367"/>
  <c r="H366"/>
  <c r="H365"/>
  <c r="D365" s="1"/>
  <c r="H364"/>
  <c r="D364" s="1"/>
  <c r="H363"/>
  <c r="H362"/>
  <c r="H361"/>
  <c r="D361" s="1"/>
  <c r="H360"/>
  <c r="D360" s="1"/>
  <c r="H359"/>
  <c r="H358"/>
  <c r="H357"/>
  <c r="D357" s="1"/>
  <c r="H356"/>
  <c r="D356" s="1"/>
  <c r="H355"/>
  <c r="H354"/>
  <c r="E371"/>
  <c r="F371" s="1"/>
  <c r="F370"/>
  <c r="E369"/>
  <c r="F369" s="1"/>
  <c r="E368"/>
  <c r="F368" s="1"/>
  <c r="E367"/>
  <c r="F367" s="1"/>
  <c r="E366"/>
  <c r="F366" s="1"/>
  <c r="E365"/>
  <c r="F365" s="1"/>
  <c r="E364"/>
  <c r="F364" s="1"/>
  <c r="E362"/>
  <c r="F362" s="1"/>
  <c r="E361"/>
  <c r="F361" s="1"/>
  <c r="E360"/>
  <c r="F360" s="1"/>
  <c r="E359"/>
  <c r="F359" s="1"/>
  <c r="E358"/>
  <c r="F358" s="1"/>
  <c r="E357"/>
  <c r="F357" s="1"/>
  <c r="E356"/>
  <c r="F356" s="1"/>
  <c r="E355"/>
  <c r="F355" s="1"/>
  <c r="F363"/>
  <c r="E363"/>
  <c r="E354"/>
  <c r="F354" s="1"/>
  <c r="G41" i="15"/>
  <c r="H41" s="1"/>
  <c r="F41"/>
  <c r="G40"/>
  <c r="H40" s="1"/>
  <c r="F40"/>
  <c r="G39"/>
  <c r="H39" s="1"/>
  <c r="F39"/>
  <c r="G36"/>
  <c r="H36" s="1"/>
  <c r="F36"/>
  <c r="G35"/>
  <c r="H35" s="1"/>
  <c r="F35"/>
  <c r="G33"/>
  <c r="H33" s="1"/>
  <c r="F33"/>
  <c r="D323" i="11"/>
  <c r="D322"/>
  <c r="E323"/>
  <c r="F323" s="1"/>
  <c r="E322"/>
  <c r="F322" s="1"/>
  <c r="D72"/>
  <c r="D428"/>
  <c r="E428"/>
  <c r="F428" s="1"/>
  <c r="E77"/>
  <c r="F77" s="1"/>
  <c r="E76"/>
  <c r="F76" s="1"/>
  <c r="E75"/>
  <c r="F75" s="1"/>
  <c r="E74"/>
  <c r="F74" s="1"/>
  <c r="E72"/>
  <c r="F72" s="1"/>
  <c r="E71"/>
  <c r="F71" s="1"/>
  <c r="E70"/>
  <c r="F70" s="1"/>
  <c r="E69"/>
  <c r="F69" s="1"/>
  <c r="D77"/>
  <c r="D76"/>
  <c r="D75"/>
  <c r="D74"/>
  <c r="D71"/>
  <c r="D70"/>
  <c r="D69"/>
  <c r="E68"/>
  <c r="E73"/>
  <c r="F73" s="1"/>
  <c r="D73"/>
  <c r="E439"/>
  <c r="F439" s="1"/>
  <c r="E438"/>
  <c r="F438" s="1"/>
  <c r="E437"/>
  <c r="F437" s="1"/>
  <c r="D439"/>
  <c r="D438"/>
  <c r="D437"/>
  <c r="E233"/>
  <c r="F233" s="1"/>
  <c r="E232"/>
  <c r="F232" s="1"/>
  <c r="E231"/>
  <c r="D233"/>
  <c r="D232"/>
  <c r="E181"/>
  <c r="F181" s="1"/>
  <c r="D181"/>
  <c r="E139"/>
  <c r="F139" s="1"/>
  <c r="E138"/>
  <c r="F138" s="1"/>
  <c r="E137"/>
  <c r="F137" s="1"/>
  <c r="E136"/>
  <c r="F136" s="1"/>
  <c r="D139"/>
  <c r="D138"/>
  <c r="D137"/>
  <c r="D136"/>
  <c r="H89" i="15" l="1"/>
  <c r="H61"/>
  <c r="E13" i="16"/>
  <c r="F13" s="1"/>
  <c r="D13"/>
  <c r="E12"/>
  <c r="F12" s="1"/>
  <c r="D12"/>
  <c r="E11"/>
  <c r="F11" s="1"/>
  <c r="D11"/>
  <c r="F10"/>
  <c r="E10"/>
  <c r="D10"/>
  <c r="E9"/>
  <c r="F9" s="1"/>
  <c r="D9"/>
  <c r="F8"/>
  <c r="E8"/>
  <c r="D8"/>
  <c r="E7"/>
  <c r="F7" s="1"/>
  <c r="D7"/>
  <c r="F6"/>
  <c r="E6"/>
  <c r="D6"/>
  <c r="E5"/>
  <c r="F5" s="1"/>
  <c r="D5"/>
  <c r="F4"/>
  <c r="E4"/>
  <c r="D4"/>
  <c r="Q88" i="13" l="1"/>
  <c r="Q87"/>
  <c r="Q86"/>
  <c r="Q85"/>
  <c r="Q84"/>
  <c r="Q83"/>
  <c r="Q78"/>
  <c r="Q56"/>
  <c r="Q53"/>
  <c r="Q50"/>
  <c r="Q48"/>
  <c r="Q38"/>
  <c r="Q35"/>
  <c r="Q33"/>
  <c r="Q22"/>
  <c r="Q18"/>
  <c r="Q14"/>
  <c r="Q12"/>
  <c r="H88"/>
  <c r="H74"/>
  <c r="H69"/>
  <c r="H68"/>
  <c r="H67"/>
  <c r="H66"/>
  <c r="H65"/>
  <c r="H64"/>
  <c r="H63"/>
  <c r="H62"/>
  <c r="H61"/>
  <c r="H60"/>
  <c r="H59"/>
  <c r="H54"/>
  <c r="H53"/>
  <c r="H52"/>
  <c r="H51"/>
  <c r="H50"/>
  <c r="H49"/>
  <c r="H48"/>
  <c r="H40"/>
  <c r="H38"/>
  <c r="H28"/>
  <c r="H26"/>
  <c r="H15"/>
  <c r="H13"/>
  <c r="D346" i="11"/>
  <c r="E346"/>
  <c r="F346" s="1"/>
  <c r="Q37" i="13"/>
  <c r="Q36"/>
  <c r="Q40"/>
  <c r="Q39"/>
  <c r="Q52"/>
  <c r="Q51"/>
  <c r="Q55"/>
  <c r="Q54"/>
  <c r="Q58"/>
  <c r="Q57"/>
  <c r="H17"/>
  <c r="Q24"/>
  <c r="Q20"/>
  <c r="Q16"/>
  <c r="F6" i="14"/>
  <c r="G7"/>
  <c r="H7" s="1"/>
  <c r="G6"/>
  <c r="H6" s="1"/>
  <c r="F7" l="1"/>
  <c r="F54" i="15"/>
  <c r="F53"/>
  <c r="F52"/>
  <c r="F51"/>
  <c r="F50"/>
  <c r="F49"/>
  <c r="F48"/>
  <c r="F47"/>
  <c r="F46"/>
  <c r="F45"/>
  <c r="F44"/>
  <c r="F43"/>
  <c r="F42"/>
  <c r="F38"/>
  <c r="F37"/>
  <c r="F34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D638" i="11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6"/>
  <c r="D435"/>
  <c r="D434"/>
  <c r="D433"/>
  <c r="D432"/>
  <c r="D429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4"/>
  <c r="D403"/>
  <c r="D402"/>
  <c r="D401"/>
  <c r="D400"/>
  <c r="D399"/>
  <c r="D398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53"/>
  <c r="D352"/>
  <c r="D351"/>
  <c r="D350"/>
  <c r="D349"/>
  <c r="D348"/>
  <c r="D347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E638"/>
  <c r="F638" s="1"/>
  <c r="E637"/>
  <c r="F637" s="1"/>
  <c r="E636"/>
  <c r="F636" s="1"/>
  <c r="E635"/>
  <c r="F635" s="1"/>
  <c r="E634"/>
  <c r="F634" s="1"/>
  <c r="E633"/>
  <c r="F633" s="1"/>
  <c r="E632"/>
  <c r="F632" s="1"/>
  <c r="E631"/>
  <c r="F631" s="1"/>
  <c r="E630"/>
  <c r="F630" s="1"/>
  <c r="E629"/>
  <c r="F629" s="1"/>
  <c r="E628"/>
  <c r="F628" s="1"/>
  <c r="E627"/>
  <c r="F627" s="1"/>
  <c r="E626"/>
  <c r="F626" s="1"/>
  <c r="E625"/>
  <c r="F625" s="1"/>
  <c r="E624"/>
  <c r="F624" s="1"/>
  <c r="E623"/>
  <c r="F623" s="1"/>
  <c r="E622"/>
  <c r="F622" s="1"/>
  <c r="E621"/>
  <c r="F621" s="1"/>
  <c r="E620"/>
  <c r="F620" s="1"/>
  <c r="E619"/>
  <c r="F619" s="1"/>
  <c r="E618"/>
  <c r="F618" s="1"/>
  <c r="E617"/>
  <c r="F617" s="1"/>
  <c r="E616"/>
  <c r="F616" s="1"/>
  <c r="E615"/>
  <c r="F615" s="1"/>
  <c r="E614"/>
  <c r="F614" s="1"/>
  <c r="E613"/>
  <c r="F613" s="1"/>
  <c r="E612"/>
  <c r="F612" s="1"/>
  <c r="E611"/>
  <c r="F611" s="1"/>
  <c r="E610"/>
  <c r="F610" s="1"/>
  <c r="E609"/>
  <c r="F609" s="1"/>
  <c r="E608"/>
  <c r="F608" s="1"/>
  <c r="E607"/>
  <c r="F607" s="1"/>
  <c r="E606"/>
  <c r="F606" s="1"/>
  <c r="E605"/>
  <c r="F605" s="1"/>
  <c r="E604"/>
  <c r="F604" s="1"/>
  <c r="E603"/>
  <c r="F603" s="1"/>
  <c r="E602"/>
  <c r="F602" s="1"/>
  <c r="E601"/>
  <c r="F601" s="1"/>
  <c r="E600"/>
  <c r="F600" s="1"/>
  <c r="E599"/>
  <c r="F599" s="1"/>
  <c r="E598"/>
  <c r="F598" s="1"/>
  <c r="E597"/>
  <c r="F597" s="1"/>
  <c r="E596"/>
  <c r="F596" s="1"/>
  <c r="E595"/>
  <c r="F595" s="1"/>
  <c r="E594"/>
  <c r="F594" s="1"/>
  <c r="E593"/>
  <c r="F593" s="1"/>
  <c r="E592"/>
  <c r="F592" s="1"/>
  <c r="E591"/>
  <c r="F591" s="1"/>
  <c r="E590"/>
  <c r="F590" s="1"/>
  <c r="E589"/>
  <c r="F589" s="1"/>
  <c r="E588"/>
  <c r="F588" s="1"/>
  <c r="E587"/>
  <c r="F587" s="1"/>
  <c r="E586"/>
  <c r="F586" s="1"/>
  <c r="E585"/>
  <c r="F585" s="1"/>
  <c r="E584"/>
  <c r="F584" s="1"/>
  <c r="E583"/>
  <c r="F583" s="1"/>
  <c r="E582"/>
  <c r="F582" s="1"/>
  <c r="E581"/>
  <c r="F581" s="1"/>
  <c r="E580"/>
  <c r="F580" s="1"/>
  <c r="E579"/>
  <c r="F579" s="1"/>
  <c r="E578"/>
  <c r="F578" s="1"/>
  <c r="E577"/>
  <c r="F577" s="1"/>
  <c r="E576"/>
  <c r="F576" s="1"/>
  <c r="E575"/>
  <c r="F575" s="1"/>
  <c r="E574"/>
  <c r="F574" s="1"/>
  <c r="E573"/>
  <c r="F573" s="1"/>
  <c r="E572"/>
  <c r="F572" s="1"/>
  <c r="E571"/>
  <c r="F571" s="1"/>
  <c r="E570"/>
  <c r="F570" s="1"/>
  <c r="E569"/>
  <c r="F569" s="1"/>
  <c r="E568"/>
  <c r="F568" s="1"/>
  <c r="E567"/>
  <c r="F567" s="1"/>
  <c r="E566"/>
  <c r="F566" s="1"/>
  <c r="E565"/>
  <c r="F565" s="1"/>
  <c r="E564"/>
  <c r="F564" s="1"/>
  <c r="E563"/>
  <c r="F563" s="1"/>
  <c r="E562"/>
  <c r="F562" s="1"/>
  <c r="E561"/>
  <c r="F561" s="1"/>
  <c r="E560"/>
  <c r="F560" s="1"/>
  <c r="E559"/>
  <c r="F559" s="1"/>
  <c r="E558"/>
  <c r="F558" s="1"/>
  <c r="E557"/>
  <c r="F557" s="1"/>
  <c r="E556"/>
  <c r="F556" s="1"/>
  <c r="E555"/>
  <c r="F555" s="1"/>
  <c r="E554"/>
  <c r="F554" s="1"/>
  <c r="E553"/>
  <c r="F553" s="1"/>
  <c r="E552"/>
  <c r="F552" s="1"/>
  <c r="E551"/>
  <c r="F551" s="1"/>
  <c r="E550"/>
  <c r="F550" s="1"/>
  <c r="E549"/>
  <c r="F549" s="1"/>
  <c r="E548"/>
  <c r="F548" s="1"/>
  <c r="E547"/>
  <c r="F547" s="1"/>
  <c r="E546"/>
  <c r="F546" s="1"/>
  <c r="E545"/>
  <c r="F545" s="1"/>
  <c r="E544"/>
  <c r="F544" s="1"/>
  <c r="E543"/>
  <c r="F543" s="1"/>
  <c r="E542"/>
  <c r="F542" s="1"/>
  <c r="E541"/>
  <c r="F541" s="1"/>
  <c r="E540"/>
  <c r="F540" s="1"/>
  <c r="E539"/>
  <c r="F539" s="1"/>
  <c r="E538"/>
  <c r="F538" s="1"/>
  <c r="E537"/>
  <c r="F537" s="1"/>
  <c r="E536"/>
  <c r="F536" s="1"/>
  <c r="E535"/>
  <c r="F535" s="1"/>
  <c r="E534"/>
  <c r="F534" s="1"/>
  <c r="E533"/>
  <c r="F533" s="1"/>
  <c r="E532"/>
  <c r="F532" s="1"/>
  <c r="E531"/>
  <c r="F531" s="1"/>
  <c r="E530"/>
  <c r="F530" s="1"/>
  <c r="E529"/>
  <c r="F529" s="1"/>
  <c r="E528"/>
  <c r="F528" s="1"/>
  <c r="E527"/>
  <c r="F527" s="1"/>
  <c r="E526"/>
  <c r="F526" s="1"/>
  <c r="E525"/>
  <c r="F525" s="1"/>
  <c r="E524"/>
  <c r="F524" s="1"/>
  <c r="E523"/>
  <c r="F523" s="1"/>
  <c r="E522"/>
  <c r="F522" s="1"/>
  <c r="E521"/>
  <c r="F521" s="1"/>
  <c r="E520"/>
  <c r="F520" s="1"/>
  <c r="E519"/>
  <c r="F519" s="1"/>
  <c r="E518"/>
  <c r="F518" s="1"/>
  <c r="E517"/>
  <c r="F517" s="1"/>
  <c r="E516"/>
  <c r="F516" s="1"/>
  <c r="E515"/>
  <c r="F515" s="1"/>
  <c r="E514"/>
  <c r="F514" s="1"/>
  <c r="E513"/>
  <c r="F513" s="1"/>
  <c r="E512"/>
  <c r="F512" s="1"/>
  <c r="E511"/>
  <c r="F511" s="1"/>
  <c r="E510"/>
  <c r="F510" s="1"/>
  <c r="E509"/>
  <c r="F509" s="1"/>
  <c r="E508"/>
  <c r="F508" s="1"/>
  <c r="E507"/>
  <c r="F507" s="1"/>
  <c r="E506"/>
  <c r="F506" s="1"/>
  <c r="E505"/>
  <c r="F505" s="1"/>
  <c r="E504"/>
  <c r="F504" s="1"/>
  <c r="E503"/>
  <c r="F503" s="1"/>
  <c r="E502"/>
  <c r="F502" s="1"/>
  <c r="E501"/>
  <c r="F501" s="1"/>
  <c r="E500"/>
  <c r="F500" s="1"/>
  <c r="E498"/>
  <c r="F498" s="1"/>
  <c r="E497"/>
  <c r="F497" s="1"/>
  <c r="E496"/>
  <c r="F496" s="1"/>
  <c r="E495"/>
  <c r="F495" s="1"/>
  <c r="E494"/>
  <c r="F494" s="1"/>
  <c r="E493"/>
  <c r="F493" s="1"/>
  <c r="E492"/>
  <c r="F492" s="1"/>
  <c r="E491"/>
  <c r="F491" s="1"/>
  <c r="E490"/>
  <c r="F490" s="1"/>
  <c r="E489"/>
  <c r="F489" s="1"/>
  <c r="E488"/>
  <c r="F488" s="1"/>
  <c r="E487"/>
  <c r="F487" s="1"/>
  <c r="E486"/>
  <c r="F486" s="1"/>
  <c r="E485"/>
  <c r="F485" s="1"/>
  <c r="E484"/>
  <c r="F484" s="1"/>
  <c r="E483"/>
  <c r="F483" s="1"/>
  <c r="E482"/>
  <c r="F482" s="1"/>
  <c r="E481"/>
  <c r="F481" s="1"/>
  <c r="E480"/>
  <c r="F480" s="1"/>
  <c r="E479"/>
  <c r="F479" s="1"/>
  <c r="E478"/>
  <c r="F478" s="1"/>
  <c r="E477"/>
  <c r="F477" s="1"/>
  <c r="E471"/>
  <c r="F471" s="1"/>
  <c r="E470"/>
  <c r="F470" s="1"/>
  <c r="E469"/>
  <c r="F469" s="1"/>
  <c r="E468"/>
  <c r="F468" s="1"/>
  <c r="E467"/>
  <c r="F467" s="1"/>
  <c r="E466"/>
  <c r="F466" s="1"/>
  <c r="E465"/>
  <c r="F465" s="1"/>
  <c r="E464"/>
  <c r="F464" s="1"/>
  <c r="E463"/>
  <c r="F463" s="1"/>
  <c r="E462"/>
  <c r="F462" s="1"/>
  <c r="E461"/>
  <c r="F461" s="1"/>
  <c r="E460"/>
  <c r="F460" s="1"/>
  <c r="E459"/>
  <c r="F459" s="1"/>
  <c r="E458"/>
  <c r="F458" s="1"/>
  <c r="E457"/>
  <c r="F457" s="1"/>
  <c r="E456"/>
  <c r="F456" s="1"/>
  <c r="E455"/>
  <c r="F455" s="1"/>
  <c r="E454"/>
  <c r="F454" s="1"/>
  <c r="E453"/>
  <c r="F453" s="1"/>
  <c r="E452"/>
  <c r="F452" s="1"/>
  <c r="E451"/>
  <c r="F451" s="1"/>
  <c r="E450"/>
  <c r="F450" s="1"/>
  <c r="E449"/>
  <c r="F449" s="1"/>
  <c r="E448"/>
  <c r="F448" s="1"/>
  <c r="E447"/>
  <c r="F447" s="1"/>
  <c r="E446"/>
  <c r="F446" s="1"/>
  <c r="E445"/>
  <c r="F445" s="1"/>
  <c r="E444"/>
  <c r="F444" s="1"/>
  <c r="E443"/>
  <c r="F443" s="1"/>
  <c r="E442"/>
  <c r="F442" s="1"/>
  <c r="E441"/>
  <c r="F441" s="1"/>
  <c r="E440"/>
  <c r="F440" s="1"/>
  <c r="E436"/>
  <c r="F436" s="1"/>
  <c r="E435"/>
  <c r="F435" s="1"/>
  <c r="E434"/>
  <c r="F434" s="1"/>
  <c r="E433"/>
  <c r="F433" s="1"/>
  <c r="E432"/>
  <c r="F432" s="1"/>
  <c r="E429"/>
  <c r="F429" s="1"/>
  <c r="E427"/>
  <c r="F427" s="1"/>
  <c r="E426"/>
  <c r="F426" s="1"/>
  <c r="E425"/>
  <c r="F425" s="1"/>
  <c r="E424"/>
  <c r="F424" s="1"/>
  <c r="E423"/>
  <c r="F423" s="1"/>
  <c r="E422"/>
  <c r="F422" s="1"/>
  <c r="E421"/>
  <c r="F421" s="1"/>
  <c r="E420"/>
  <c r="F420" s="1"/>
  <c r="E419"/>
  <c r="F419" s="1"/>
  <c r="E418"/>
  <c r="F418" s="1"/>
  <c r="E417"/>
  <c r="F417" s="1"/>
  <c r="E416"/>
  <c r="F416" s="1"/>
  <c r="E415"/>
  <c r="F415" s="1"/>
  <c r="E414"/>
  <c r="F414" s="1"/>
  <c r="E413"/>
  <c r="F413" s="1"/>
  <c r="E412"/>
  <c r="F412" s="1"/>
  <c r="E411"/>
  <c r="F411" s="1"/>
  <c r="E410"/>
  <c r="F410" s="1"/>
  <c r="E409"/>
  <c r="F409" s="1"/>
  <c r="E408"/>
  <c r="F408" s="1"/>
  <c r="E407"/>
  <c r="F407" s="1"/>
  <c r="E406"/>
  <c r="F406" s="1"/>
  <c r="E404"/>
  <c r="F404" s="1"/>
  <c r="E403"/>
  <c r="F403" s="1"/>
  <c r="E402"/>
  <c r="F402" s="1"/>
  <c r="E401"/>
  <c r="F401" s="1"/>
  <c r="E400"/>
  <c r="F400" s="1"/>
  <c r="E399"/>
  <c r="F399" s="1"/>
  <c r="E398"/>
  <c r="F398" s="1"/>
  <c r="E396"/>
  <c r="F396" s="1"/>
  <c r="E395"/>
  <c r="F395" s="1"/>
  <c r="E394"/>
  <c r="F394" s="1"/>
  <c r="E393"/>
  <c r="F393" s="1"/>
  <c r="E392"/>
  <c r="F392" s="1"/>
  <c r="E391"/>
  <c r="F391" s="1"/>
  <c r="E390"/>
  <c r="F390" s="1"/>
  <c r="E389"/>
  <c r="F389" s="1"/>
  <c r="E388"/>
  <c r="F388" s="1"/>
  <c r="E387"/>
  <c r="F387" s="1"/>
  <c r="E386"/>
  <c r="F386" s="1"/>
  <c r="E385"/>
  <c r="F385" s="1"/>
  <c r="E384"/>
  <c r="F384" s="1"/>
  <c r="E383"/>
  <c r="F383" s="1"/>
  <c r="E382"/>
  <c r="F382" s="1"/>
  <c r="E381"/>
  <c r="F381" s="1"/>
  <c r="E380"/>
  <c r="F380" s="1"/>
  <c r="E379"/>
  <c r="F379" s="1"/>
  <c r="E378"/>
  <c r="F378" s="1"/>
  <c r="E377"/>
  <c r="F377" s="1"/>
  <c r="E376"/>
  <c r="F376" s="1"/>
  <c r="E375"/>
  <c r="F375" s="1"/>
  <c r="E374"/>
  <c r="F374" s="1"/>
  <c r="E373"/>
  <c r="F373" s="1"/>
  <c r="E353"/>
  <c r="F353" s="1"/>
  <c r="E352"/>
  <c r="F352" s="1"/>
  <c r="E351"/>
  <c r="F351" s="1"/>
  <c r="E350"/>
  <c r="F350" s="1"/>
  <c r="E349"/>
  <c r="F349" s="1"/>
  <c r="E348"/>
  <c r="F348" s="1"/>
  <c r="E347"/>
  <c r="F347" s="1"/>
  <c r="E345"/>
  <c r="F345" s="1"/>
  <c r="E344"/>
  <c r="F344" s="1"/>
  <c r="E343"/>
  <c r="F343" s="1"/>
  <c r="E342"/>
  <c r="F342" s="1"/>
  <c r="E341"/>
  <c r="F341" s="1"/>
  <c r="E340"/>
  <c r="F340" s="1"/>
  <c r="E339"/>
  <c r="F339" s="1"/>
  <c r="E338"/>
  <c r="F338" s="1"/>
  <c r="E337"/>
  <c r="F337" s="1"/>
  <c r="E336"/>
  <c r="F336" s="1"/>
  <c r="E335"/>
  <c r="F335" s="1"/>
  <c r="E334"/>
  <c r="F334" s="1"/>
  <c r="E333"/>
  <c r="F333" s="1"/>
  <c r="E332"/>
  <c r="F332" s="1"/>
  <c r="E331"/>
  <c r="F331" s="1"/>
  <c r="E330"/>
  <c r="F330" s="1"/>
  <c r="E329"/>
  <c r="F329" s="1"/>
  <c r="E328"/>
  <c r="F328" s="1"/>
  <c r="E327"/>
  <c r="F327" s="1"/>
  <c r="E326"/>
  <c r="F326" s="1"/>
  <c r="E325"/>
  <c r="F325" s="1"/>
  <c r="E324"/>
  <c r="F324" s="1"/>
  <c r="E321"/>
  <c r="F321" s="1"/>
  <c r="E320"/>
  <c r="F320" s="1"/>
  <c r="E319"/>
  <c r="F319" s="1"/>
  <c r="E318"/>
  <c r="F318" s="1"/>
  <c r="E317"/>
  <c r="F317" s="1"/>
  <c r="E316"/>
  <c r="F316" s="1"/>
  <c r="E315"/>
  <c r="F315" s="1"/>
  <c r="E314"/>
  <c r="F314" s="1"/>
  <c r="E313"/>
  <c r="F313" s="1"/>
  <c r="E312"/>
  <c r="F312" s="1"/>
  <c r="E311"/>
  <c r="F311" s="1"/>
  <c r="E310"/>
  <c r="F310" s="1"/>
  <c r="E309"/>
  <c r="F309" s="1"/>
  <c r="E308"/>
  <c r="F308" s="1"/>
  <c r="E307"/>
  <c r="F307" s="1"/>
  <c r="E306"/>
  <c r="F306" s="1"/>
  <c r="E305"/>
  <c r="F305" s="1"/>
  <c r="E304"/>
  <c r="F304" s="1"/>
  <c r="E303"/>
  <c r="F303" s="1"/>
  <c r="E302"/>
  <c r="F302" s="1"/>
  <c r="E301"/>
  <c r="F301" s="1"/>
  <c r="E300"/>
  <c r="F300" s="1"/>
  <c r="E299"/>
  <c r="F299" s="1"/>
  <c r="E298"/>
  <c r="F298" s="1"/>
  <c r="E297"/>
  <c r="F297" s="1"/>
  <c r="E296"/>
  <c r="F296" s="1"/>
  <c r="E295"/>
  <c r="F295" s="1"/>
  <c r="E294"/>
  <c r="F294" s="1"/>
  <c r="E293"/>
  <c r="F293" s="1"/>
  <c r="E292"/>
  <c r="F292" s="1"/>
  <c r="E291"/>
  <c r="F291" s="1"/>
  <c r="E290"/>
  <c r="F290" s="1"/>
  <c r="E289"/>
  <c r="F289" s="1"/>
  <c r="E288"/>
  <c r="F288" s="1"/>
  <c r="E287"/>
  <c r="F287" s="1"/>
  <c r="E286"/>
  <c r="F286" s="1"/>
  <c r="E285"/>
  <c r="F285" s="1"/>
  <c r="E284"/>
  <c r="F284" s="1"/>
  <c r="E283"/>
  <c r="F283" s="1"/>
  <c r="E282"/>
  <c r="F282" s="1"/>
  <c r="E281"/>
  <c r="F281" s="1"/>
  <c r="E280"/>
  <c r="F280" s="1"/>
  <c r="E279"/>
  <c r="F279" s="1"/>
  <c r="E278"/>
  <c r="F278" s="1"/>
  <c r="E277"/>
  <c r="F277" s="1"/>
  <c r="E276"/>
  <c r="F276" s="1"/>
  <c r="E275"/>
  <c r="F275" s="1"/>
  <c r="E274"/>
  <c r="F274" s="1"/>
  <c r="E273"/>
  <c r="F273" s="1"/>
  <c r="E272"/>
  <c r="F272" s="1"/>
  <c r="E271"/>
  <c r="F271" s="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F23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F68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  <c r="F18" s="1"/>
  <c r="E17"/>
  <c r="F17" s="1"/>
  <c r="E16"/>
  <c r="F16" s="1"/>
  <c r="E15"/>
  <c r="F15" s="1"/>
  <c r="E14"/>
  <c r="F14" s="1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G54" i="15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G38"/>
  <c r="H38" s="1"/>
  <c r="G37"/>
  <c r="H37" s="1"/>
  <c r="G34"/>
  <c r="H34" s="1"/>
  <c r="G32"/>
  <c r="H32" s="1"/>
  <c r="G31"/>
  <c r="H31" s="1"/>
  <c r="G30"/>
  <c r="H30" s="1"/>
  <c r="G10"/>
  <c r="H10" s="1"/>
  <c r="G11"/>
  <c r="H11" s="1"/>
  <c r="G12"/>
  <c r="H12" s="1"/>
  <c r="G29" l="1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8"/>
  <c r="H8" s="1"/>
  <c r="G9"/>
  <c r="H9" s="1"/>
  <c r="G7"/>
  <c r="H7" s="1"/>
</calcChain>
</file>

<file path=xl/sharedStrings.xml><?xml version="1.0" encoding="utf-8"?>
<sst xmlns="http://schemas.openxmlformats.org/spreadsheetml/2006/main" count="2085" uniqueCount="1313">
  <si>
    <t>SNS11032XX</t>
  </si>
  <si>
    <t>SNS11040XX</t>
  </si>
  <si>
    <t>25x20x20</t>
  </si>
  <si>
    <t>STKR0252020</t>
  </si>
  <si>
    <t>SZA075XXXX</t>
  </si>
  <si>
    <t>SNK02520XX</t>
  </si>
  <si>
    <t xml:space="preserve"> 40x3,7</t>
  </si>
  <si>
    <t xml:space="preserve"> 50x4,6</t>
  </si>
  <si>
    <t>STR050P10X</t>
  </si>
  <si>
    <t xml:space="preserve"> 63x5,8</t>
  </si>
  <si>
    <t>STR063P10X</t>
  </si>
  <si>
    <t>STR075P10X</t>
  </si>
  <si>
    <t xml:space="preserve"> 90x8,2</t>
  </si>
  <si>
    <t>STR090P10X</t>
  </si>
  <si>
    <t>STR110P10X</t>
  </si>
  <si>
    <t>STR016P16X</t>
  </si>
  <si>
    <t xml:space="preserve"> 20x2,8</t>
  </si>
  <si>
    <t xml:space="preserve"> 25x3,5</t>
  </si>
  <si>
    <t xml:space="preserve"> 50x6,9</t>
  </si>
  <si>
    <t>STR050P16X</t>
  </si>
  <si>
    <t>STR063P16X</t>
  </si>
  <si>
    <t>16x2,7</t>
  </si>
  <si>
    <t>STR016P20X</t>
  </si>
  <si>
    <t>20x3,4</t>
  </si>
  <si>
    <t>25x4,2</t>
  </si>
  <si>
    <t>32x5,4</t>
  </si>
  <si>
    <t>40x6,7</t>
  </si>
  <si>
    <t>STR050P20X</t>
  </si>
  <si>
    <t>63x10,5</t>
  </si>
  <si>
    <t>STR063P20X</t>
  </si>
  <si>
    <t>75x12,5</t>
  </si>
  <si>
    <t>STR075P20X</t>
  </si>
  <si>
    <t>90x15,0</t>
  </si>
  <si>
    <t>STR090P20X</t>
  </si>
  <si>
    <t>STR110P20X</t>
  </si>
  <si>
    <t xml:space="preserve"> 16</t>
  </si>
  <si>
    <t>SKO01690XX</t>
  </si>
  <si>
    <t xml:space="preserve"> 20</t>
  </si>
  <si>
    <t>SKO02090XX</t>
  </si>
  <si>
    <t xml:space="preserve"> 25</t>
  </si>
  <si>
    <t>SKO02590XX</t>
  </si>
  <si>
    <t xml:space="preserve"> 32</t>
  </si>
  <si>
    <t>SKO03290XX</t>
  </si>
  <si>
    <t xml:space="preserve"> 40</t>
  </si>
  <si>
    <t>SKO04090XX</t>
  </si>
  <si>
    <t xml:space="preserve"> 50</t>
  </si>
  <si>
    <t>SKO05090XX</t>
  </si>
  <si>
    <t xml:space="preserve"> 63</t>
  </si>
  <si>
    <t>SKO06390XX</t>
  </si>
  <si>
    <t>SKO07590XX</t>
  </si>
  <si>
    <t xml:space="preserve"> 90</t>
  </si>
  <si>
    <t>SKO09090XX</t>
  </si>
  <si>
    <t>SKO11090XX</t>
  </si>
  <si>
    <t>SKO01645XX</t>
  </si>
  <si>
    <t>SKO02045XX</t>
  </si>
  <si>
    <t>SKO02545XX</t>
  </si>
  <si>
    <t>SKO03245XX</t>
  </si>
  <si>
    <t>SKO04045XX</t>
  </si>
  <si>
    <t>SKO05045XX</t>
  </si>
  <si>
    <t>SKO06345XX</t>
  </si>
  <si>
    <t>SKO120XXXX</t>
  </si>
  <si>
    <t>SKO125XXXX</t>
  </si>
  <si>
    <t>STK016XXXX</t>
  </si>
  <si>
    <t>STK020XXXX</t>
  </si>
  <si>
    <t>STK025XXXX</t>
  </si>
  <si>
    <t>STK032XXXX</t>
  </si>
  <si>
    <t>20x16x20</t>
  </si>
  <si>
    <t>STKR02016X</t>
  </si>
  <si>
    <t>25x20x25</t>
  </si>
  <si>
    <t>STKR02520X</t>
  </si>
  <si>
    <t>32x20x32</t>
  </si>
  <si>
    <t>STKR03220X</t>
  </si>
  <si>
    <t>32x25x32</t>
  </si>
  <si>
    <t>STKR03225X</t>
  </si>
  <si>
    <t>40x20x40</t>
  </si>
  <si>
    <t>STKR04020X</t>
  </si>
  <si>
    <t>40x25x40</t>
  </si>
  <si>
    <t>STKR04025X</t>
  </si>
  <si>
    <t>40x32x40</t>
  </si>
  <si>
    <t>STKR04032X</t>
  </si>
  <si>
    <t>50x32x50</t>
  </si>
  <si>
    <t>STKR05032X</t>
  </si>
  <si>
    <t>50x40x50</t>
  </si>
  <si>
    <t>STKR05040X</t>
  </si>
  <si>
    <t>63x32x63</t>
  </si>
  <si>
    <t>STKR06332X</t>
  </si>
  <si>
    <t>63x40x63</t>
  </si>
  <si>
    <t>STKR06340X</t>
  </si>
  <si>
    <t>63x50x63</t>
  </si>
  <si>
    <t>STKR06350X</t>
  </si>
  <si>
    <t>SNA016XXXX</t>
  </si>
  <si>
    <t>SNA020XXXX</t>
  </si>
  <si>
    <t>SNA025XXXX</t>
  </si>
  <si>
    <t>SNA032XXXX</t>
  </si>
  <si>
    <t>SNA040XXXX</t>
  </si>
  <si>
    <t>SNA050XXXX</t>
  </si>
  <si>
    <t>SNA063XXXX</t>
  </si>
  <si>
    <t>SNA075XXXX</t>
  </si>
  <si>
    <t>SNA090XXXX</t>
  </si>
  <si>
    <t>SNA110XXXX</t>
  </si>
  <si>
    <t>25x20</t>
  </si>
  <si>
    <t>SRE02520XX</t>
  </si>
  <si>
    <t>32x20</t>
  </si>
  <si>
    <t>SRE03220XX</t>
  </si>
  <si>
    <t>32x25</t>
  </si>
  <si>
    <t>SRE03225XX</t>
  </si>
  <si>
    <t>20x16</t>
  </si>
  <si>
    <t>SRE12016XX</t>
  </si>
  <si>
    <t>SRE12520XX</t>
  </si>
  <si>
    <t>SRE13220XX</t>
  </si>
  <si>
    <t>SRE13225XX</t>
  </si>
  <si>
    <t>40x20</t>
  </si>
  <si>
    <t>SRE14020XX</t>
  </si>
  <si>
    <t>40x25</t>
  </si>
  <si>
    <t>SRE14025XX</t>
  </si>
  <si>
    <t>40x32</t>
  </si>
  <si>
    <t>SRE14032XX</t>
  </si>
  <si>
    <t>50x32</t>
  </si>
  <si>
    <t>SRE15032XX</t>
  </si>
  <si>
    <t>50x40</t>
  </si>
  <si>
    <t>SRE15040XX</t>
  </si>
  <si>
    <t>63x32</t>
  </si>
  <si>
    <t>SRE16332XX</t>
  </si>
  <si>
    <t>63x40</t>
  </si>
  <si>
    <t>SRE16340XX</t>
  </si>
  <si>
    <t>63x50</t>
  </si>
  <si>
    <t>SRE16350XX</t>
  </si>
  <si>
    <t>75x63</t>
  </si>
  <si>
    <t>SRE17563XX</t>
  </si>
  <si>
    <t>90x63</t>
  </si>
  <si>
    <t>SRE19063XX</t>
  </si>
  <si>
    <t>90x75</t>
  </si>
  <si>
    <t>SRE19075XX</t>
  </si>
  <si>
    <t>SRE111090X</t>
  </si>
  <si>
    <t>SZA016XXXX</t>
  </si>
  <si>
    <t>SZA020XXXX</t>
  </si>
  <si>
    <t>SZA025XXXX</t>
  </si>
  <si>
    <t>SZA032XXXX</t>
  </si>
  <si>
    <t>SZA063XXXX</t>
  </si>
  <si>
    <t>SKR016P20X</t>
  </si>
  <si>
    <t>SKR020P20X</t>
  </si>
  <si>
    <t>SKR025P20X</t>
  </si>
  <si>
    <t>SKR032P20X</t>
  </si>
  <si>
    <t>SKR040P20X</t>
  </si>
  <si>
    <t>SKRI020XXX</t>
  </si>
  <si>
    <t>SKRI025XXX</t>
  </si>
  <si>
    <t>SKS016P20X</t>
  </si>
  <si>
    <t>SKS020P20X</t>
  </si>
  <si>
    <t>SKS025P20X</t>
  </si>
  <si>
    <t>SKS032P20X</t>
  </si>
  <si>
    <t>SKS040P20X</t>
  </si>
  <si>
    <t>16x1/2"</t>
  </si>
  <si>
    <t>SZE01620XX</t>
  </si>
  <si>
    <t>20x1/2"</t>
  </si>
  <si>
    <t>SZE02020XX</t>
  </si>
  <si>
    <t>20x3/4"</t>
  </si>
  <si>
    <t>SZE02025XX</t>
  </si>
  <si>
    <t>25x3/4"</t>
  </si>
  <si>
    <t>SZE02525XX</t>
  </si>
  <si>
    <t>32x   1"</t>
  </si>
  <si>
    <t>40x5/4"</t>
  </si>
  <si>
    <t>SZE04040XX</t>
  </si>
  <si>
    <t>50x6/4"</t>
  </si>
  <si>
    <t>SZE05050XX</t>
  </si>
  <si>
    <t>63x   2"</t>
  </si>
  <si>
    <t>SZE06363XX</t>
  </si>
  <si>
    <t>SZE07575XX</t>
  </si>
  <si>
    <t>SZI01620XX</t>
  </si>
  <si>
    <t>SZI02020XX</t>
  </si>
  <si>
    <t>SZI02025XX</t>
  </si>
  <si>
    <t>25x1/2"</t>
  </si>
  <si>
    <t>SZI02520XX</t>
  </si>
  <si>
    <t>SZI02525XX</t>
  </si>
  <si>
    <t>SZI04040XX</t>
  </si>
  <si>
    <t>SZI05050XX</t>
  </si>
  <si>
    <t>SZI06363XX</t>
  </si>
  <si>
    <t>SZI02020KX</t>
  </si>
  <si>
    <t>SZM01620XX</t>
  </si>
  <si>
    <t>16x3/4"</t>
  </si>
  <si>
    <t>SZM01625XX</t>
  </si>
  <si>
    <t>SZM02020XX</t>
  </si>
  <si>
    <t>SZM02025XX</t>
  </si>
  <si>
    <t>SZM02032XX</t>
  </si>
  <si>
    <t>SZM02532XX</t>
  </si>
  <si>
    <t>32x5/4"</t>
  </si>
  <si>
    <t>SZM03240XX</t>
  </si>
  <si>
    <t>SZMD02025X</t>
  </si>
  <si>
    <t>SKOE02020X</t>
  </si>
  <si>
    <t>SKOE02025X</t>
  </si>
  <si>
    <t>SKOE02525X</t>
  </si>
  <si>
    <t>32x  1"</t>
  </si>
  <si>
    <t>SKOE03232X</t>
  </si>
  <si>
    <t>SKOI02020X</t>
  </si>
  <si>
    <t>SKOI02025X</t>
  </si>
  <si>
    <t>SKOI02525X</t>
  </si>
  <si>
    <t>SKOI03232X</t>
  </si>
  <si>
    <t>SNK016XXXX</t>
  </si>
  <si>
    <t>SNK020XXXX</t>
  </si>
  <si>
    <t>SNK025XXXX</t>
  </si>
  <si>
    <t>SNK120XXXX</t>
  </si>
  <si>
    <t>SNKP020XXX</t>
  </si>
  <si>
    <t>SNKK020XXX</t>
  </si>
  <si>
    <t>20x1/2"x20</t>
  </si>
  <si>
    <t>STKI02020X</t>
  </si>
  <si>
    <t>25x1/2"x25</t>
  </si>
  <si>
    <t>STKI02520X</t>
  </si>
  <si>
    <t>25x3/4"x25</t>
  </si>
  <si>
    <t>STKI02525X</t>
  </si>
  <si>
    <t>32x  1" x32</t>
  </si>
  <si>
    <t>STKI03232X</t>
  </si>
  <si>
    <t>25</t>
  </si>
  <si>
    <t>32</t>
  </si>
  <si>
    <t>SVE020XXXX</t>
  </si>
  <si>
    <t>SVE025XXXX</t>
  </si>
  <si>
    <t>SVE032XXXX</t>
  </si>
  <si>
    <t>SVE040XXXX</t>
  </si>
  <si>
    <t>SVE050XXXX</t>
  </si>
  <si>
    <t>SVE063XXXX</t>
  </si>
  <si>
    <t>SVEPLK020X</t>
  </si>
  <si>
    <t>SVEPLR020X</t>
  </si>
  <si>
    <t>SVEPLK025X</t>
  </si>
  <si>
    <t>SVEPLR025X</t>
  </si>
  <si>
    <t>SVEK016XXX</t>
  </si>
  <si>
    <t>20</t>
  </si>
  <si>
    <t>SVEK020XXX</t>
  </si>
  <si>
    <t>SVEK025XXX</t>
  </si>
  <si>
    <t>SVEK032XXX</t>
  </si>
  <si>
    <t>SVEK040XXX</t>
  </si>
  <si>
    <t>SVEK050XXX</t>
  </si>
  <si>
    <t>SVEK063XXX</t>
  </si>
  <si>
    <t>SVEV040PXX</t>
  </si>
  <si>
    <t>SVEV050PXX</t>
  </si>
  <si>
    <t>SVEV063PXX</t>
  </si>
  <si>
    <t>SVEV040LXX</t>
  </si>
  <si>
    <t>SVEV050LXX</t>
  </si>
  <si>
    <t>SVEV063LXX</t>
  </si>
  <si>
    <t>SRS020XXXX</t>
  </si>
  <si>
    <t>SRS025XXXX</t>
  </si>
  <si>
    <t>SRS032XXXX</t>
  </si>
  <si>
    <t>SLN040XXXX</t>
  </si>
  <si>
    <t>SLN050XXXX</t>
  </si>
  <si>
    <t>SLN063XXXX</t>
  </si>
  <si>
    <t>SLN075XXXX</t>
  </si>
  <si>
    <t>SLN090XXXX</t>
  </si>
  <si>
    <t>SLN110XXXX</t>
  </si>
  <si>
    <t>SDG02020XX</t>
  </si>
  <si>
    <t>SDG02025XX</t>
  </si>
  <si>
    <t>SDG02525XX</t>
  </si>
  <si>
    <t>SDG03232XX</t>
  </si>
  <si>
    <t>SDG04040XX</t>
  </si>
  <si>
    <t>SDG05050XX</t>
  </si>
  <si>
    <t>SDG06363XX</t>
  </si>
  <si>
    <t>SHM02025XX</t>
  </si>
  <si>
    <t>SHM02532XX</t>
  </si>
  <si>
    <t>SHM03240XX</t>
  </si>
  <si>
    <t>SNAM01620X</t>
  </si>
  <si>
    <t>SNAM02020X</t>
  </si>
  <si>
    <t>SNAM02025X</t>
  </si>
  <si>
    <t>SNAM02525X</t>
  </si>
  <si>
    <t>SNAM02532X</t>
  </si>
  <si>
    <t>SNAM03232X</t>
  </si>
  <si>
    <t>SNAMD02025</t>
  </si>
  <si>
    <t>SNAMD02525</t>
  </si>
  <si>
    <t>SKOM02020X</t>
  </si>
  <si>
    <t>SKOM02025X</t>
  </si>
  <si>
    <t>20x3/4"x20</t>
  </si>
  <si>
    <t>STKM02025X</t>
  </si>
  <si>
    <t>STKM02525X</t>
  </si>
  <si>
    <t>25 x 1"x 25</t>
  </si>
  <si>
    <t>STKM02532X</t>
  </si>
  <si>
    <t>32x3/4"x32</t>
  </si>
  <si>
    <t>STKM03225X</t>
  </si>
  <si>
    <t>32x 1" x32</t>
  </si>
  <si>
    <t>STKM03232X</t>
  </si>
  <si>
    <t>DNPXXXXXXX</t>
  </si>
  <si>
    <t>20 - 25</t>
  </si>
  <si>
    <t>32 - 40</t>
  </si>
  <si>
    <t>PRE016XXXX</t>
  </si>
  <si>
    <t>PRE020XXXX</t>
  </si>
  <si>
    <t>PRE025XXXX</t>
  </si>
  <si>
    <t>PRE032XXXX</t>
  </si>
  <si>
    <t>PRP040XXXX</t>
  </si>
  <si>
    <t>PRP050XXXX</t>
  </si>
  <si>
    <t>PRP063XXXX</t>
  </si>
  <si>
    <t>PRP075XXXX</t>
  </si>
  <si>
    <t>PRP090XXXX</t>
  </si>
  <si>
    <t>PRP110XXXX</t>
  </si>
  <si>
    <t>2x20</t>
  </si>
  <si>
    <t>PRDV0202XX</t>
  </si>
  <si>
    <t>2x25</t>
  </si>
  <si>
    <t>PRDV0252XX</t>
  </si>
  <si>
    <t>NAP025XXXX</t>
  </si>
  <si>
    <t>NAP032XXXX</t>
  </si>
  <si>
    <t>NAP040XXXX</t>
  </si>
  <si>
    <t>NAP050XXXX</t>
  </si>
  <si>
    <t>NAP063XXXX</t>
  </si>
  <si>
    <t>NAP075XXXX</t>
  </si>
  <si>
    <t>NAP090XXXX</t>
  </si>
  <si>
    <t>NAP110XXXX</t>
  </si>
  <si>
    <t>NA016CXXXX</t>
  </si>
  <si>
    <t>NA020CXXXX</t>
  </si>
  <si>
    <t>NA032CXXXX</t>
  </si>
  <si>
    <t>NA040CXXXX</t>
  </si>
  <si>
    <t>NA050CXXXX</t>
  </si>
  <si>
    <t>NA063CXXXX</t>
  </si>
  <si>
    <t>16 - 42</t>
  </si>
  <si>
    <t>16 - 20</t>
  </si>
  <si>
    <t>REZS01620X</t>
  </si>
  <si>
    <t>REZS02025X</t>
  </si>
  <si>
    <t>REZS03240X</t>
  </si>
  <si>
    <t>UKXXXXXXXX</t>
  </si>
  <si>
    <t>ZLSP20XXXX</t>
  </si>
  <si>
    <t>ZLSP25XXXX</t>
  </si>
  <si>
    <t>ZLSP32XXXX</t>
  </si>
  <si>
    <t>ZLSP40XXXX</t>
  </si>
  <si>
    <t>ZLSP50XXXX</t>
  </si>
  <si>
    <t>ZLSP63XXXX</t>
  </si>
  <si>
    <t>1/2"</t>
  </si>
  <si>
    <t>ZAGXXXXXXX</t>
  </si>
  <si>
    <t>ZAGDXXXXXX</t>
  </si>
  <si>
    <t>Наименование</t>
  </si>
  <si>
    <t>SZA040XXXX</t>
  </si>
  <si>
    <t>SZA050XXXX</t>
  </si>
  <si>
    <t>STR075P16X</t>
  </si>
  <si>
    <t>STR090P16X</t>
  </si>
  <si>
    <t>STR110P16X</t>
  </si>
  <si>
    <t>SKO132XXXX</t>
  </si>
  <si>
    <t>SZA120XXXX</t>
  </si>
  <si>
    <t>SZE02520XX</t>
  </si>
  <si>
    <t>SVEKPLK020</t>
  </si>
  <si>
    <t>TEPODXXXXX</t>
  </si>
  <si>
    <t>25 - 32</t>
  </si>
  <si>
    <t>REZS02532X</t>
  </si>
  <si>
    <t>REZS075XXX</t>
  </si>
  <si>
    <t>110X90</t>
  </si>
  <si>
    <t>REZS050XXX</t>
  </si>
  <si>
    <t>REZS063XXX</t>
  </si>
  <si>
    <t>REZS090XXX</t>
  </si>
  <si>
    <t>SRE111075X</t>
  </si>
  <si>
    <t>110x75</t>
  </si>
  <si>
    <t>SZE09090XX</t>
  </si>
  <si>
    <t>SNKK025XXX</t>
  </si>
  <si>
    <t>25х1/2"</t>
  </si>
  <si>
    <t>STKE02020X</t>
  </si>
  <si>
    <t>STKE02025X</t>
  </si>
  <si>
    <t>STKE02520X</t>
  </si>
  <si>
    <t>STKE02525X</t>
  </si>
  <si>
    <t>20х1/2"х20</t>
  </si>
  <si>
    <t>20х3/4"х20</t>
  </si>
  <si>
    <t>25х3/4"х25</t>
  </si>
  <si>
    <t>25х1/2"х25</t>
  </si>
  <si>
    <t>SRS040XXXX</t>
  </si>
  <si>
    <t>SSI02020XX</t>
  </si>
  <si>
    <t>SSI02525XX</t>
  </si>
  <si>
    <t>SSI03232XX</t>
  </si>
  <si>
    <t>20х1/2"</t>
  </si>
  <si>
    <t>25х3/4"</t>
  </si>
  <si>
    <t>SSE02020XX</t>
  </si>
  <si>
    <t>SSE02525XX</t>
  </si>
  <si>
    <t>SSE03232XX</t>
  </si>
  <si>
    <t>50 - 140</t>
  </si>
  <si>
    <t>REZ050140X</t>
  </si>
  <si>
    <t>SKOE01620X</t>
  </si>
  <si>
    <t>SKOI01620X</t>
  </si>
  <si>
    <t>16x1/2</t>
  </si>
  <si>
    <t>SKO07545XX</t>
  </si>
  <si>
    <t>SKO09045XX</t>
  </si>
  <si>
    <t>SKO11645XX</t>
  </si>
  <si>
    <t>SNAVV120XX</t>
  </si>
  <si>
    <t>SNAVV125XX</t>
  </si>
  <si>
    <t>SNAVV132XX</t>
  </si>
  <si>
    <t>SNNS06332X</t>
  </si>
  <si>
    <t>SNNS07532X</t>
  </si>
  <si>
    <t>SNNS09032X</t>
  </si>
  <si>
    <t>63х3/4</t>
  </si>
  <si>
    <t>75х3/4</t>
  </si>
  <si>
    <t>90х3/4</t>
  </si>
  <si>
    <t>SNSE06325X</t>
  </si>
  <si>
    <t>SNSE07525X</t>
  </si>
  <si>
    <t>SNSE09025X</t>
  </si>
  <si>
    <t>SNS06332XX</t>
  </si>
  <si>
    <t>SNS07532XX</t>
  </si>
  <si>
    <t>63х32</t>
  </si>
  <si>
    <t>75х32</t>
  </si>
  <si>
    <t>SNKK020SXX</t>
  </si>
  <si>
    <t>20х1/2</t>
  </si>
  <si>
    <t>OSAXXXXXXX</t>
  </si>
  <si>
    <t>SNKS020SXX</t>
  </si>
  <si>
    <t>SNS09032XX</t>
  </si>
  <si>
    <t>SNSI06325X</t>
  </si>
  <si>
    <t>SNSI07525X</t>
  </si>
  <si>
    <t>SNSI09025X</t>
  </si>
  <si>
    <t>REZS110XXX</t>
  </si>
  <si>
    <t>SKOE02520E</t>
  </si>
  <si>
    <t>SKOI02520E</t>
  </si>
  <si>
    <t>OTXXXXXXXX</t>
  </si>
  <si>
    <t>STK040XXXX</t>
  </si>
  <si>
    <t>STK050XXXX</t>
  </si>
  <si>
    <t>STK063XXXX</t>
  </si>
  <si>
    <t>STK075XXXX</t>
  </si>
  <si>
    <t>STK090XXXX</t>
  </si>
  <si>
    <t>STK110XXXX</t>
  </si>
  <si>
    <t>SZE03232OK</t>
  </si>
  <si>
    <t>SZI03232OK</t>
  </si>
  <si>
    <t>PRI040XXXX</t>
  </si>
  <si>
    <t>PRI050XXXX</t>
  </si>
  <si>
    <t>PRI063XXXX</t>
  </si>
  <si>
    <t>PRI075XXXX</t>
  </si>
  <si>
    <t>PRI090XXXX</t>
  </si>
  <si>
    <t>NAP016XXXX</t>
  </si>
  <si>
    <t>NAP020XXXX</t>
  </si>
  <si>
    <t>90х32</t>
  </si>
  <si>
    <t>PRI110XXXX</t>
  </si>
  <si>
    <t>SKO12045XX</t>
  </si>
  <si>
    <t>SKO12545XX</t>
  </si>
  <si>
    <t>VNS032XXXX</t>
  </si>
  <si>
    <t>SRE17540XX</t>
  </si>
  <si>
    <t>75х40</t>
  </si>
  <si>
    <t>75х50</t>
  </si>
  <si>
    <t>SRE17550XX</t>
  </si>
  <si>
    <t>SNKP02520X</t>
  </si>
  <si>
    <t>PPR / КОД</t>
  </si>
  <si>
    <t>NА025CXXXX</t>
  </si>
  <si>
    <t>NUO63XXXXX</t>
  </si>
  <si>
    <t>NUO42PXXXX</t>
  </si>
  <si>
    <t>SO02090ХХХ</t>
  </si>
  <si>
    <t>SKRI032ХХХ</t>
  </si>
  <si>
    <t>SKRI040ХХХ</t>
  </si>
  <si>
    <t>SKOТ020ХХХ</t>
  </si>
  <si>
    <t>SKOТ025ХХХ</t>
  </si>
  <si>
    <t>SKOТ032ХХХ</t>
  </si>
  <si>
    <t>SKOТ040ХХХ</t>
  </si>
  <si>
    <t>SFI025XXXX</t>
  </si>
  <si>
    <t>SZKL025XXXX</t>
  </si>
  <si>
    <t>110х32</t>
  </si>
  <si>
    <t>110х40</t>
  </si>
  <si>
    <t>VNS040XXXX</t>
  </si>
  <si>
    <t>SNNS11040X</t>
  </si>
  <si>
    <t>SFI020XXXX</t>
  </si>
  <si>
    <t>SZKL020XXXX</t>
  </si>
  <si>
    <t>STKR0322020</t>
  </si>
  <si>
    <t>32x20x20</t>
  </si>
  <si>
    <t>SFI032XXXX</t>
  </si>
  <si>
    <t>SZKL032XXXX</t>
  </si>
  <si>
    <t>STKR0322520</t>
  </si>
  <si>
    <t>STKR0322525</t>
  </si>
  <si>
    <t>32x25x20</t>
  </si>
  <si>
    <t>32x25x25</t>
  </si>
  <si>
    <t>SZS02020XX</t>
  </si>
  <si>
    <t>SZM02525XX</t>
  </si>
  <si>
    <t>STKI03225X</t>
  </si>
  <si>
    <t>STKЕ03225X</t>
  </si>
  <si>
    <t>STKЕ03232X</t>
  </si>
  <si>
    <t>SVEKPLK025</t>
  </si>
  <si>
    <t>SO02590ХХХ</t>
  </si>
  <si>
    <t>SKO11045XX</t>
  </si>
  <si>
    <t>SKO116XXXX</t>
  </si>
  <si>
    <t>STKR05025X</t>
  </si>
  <si>
    <t>50x25x50</t>
  </si>
  <si>
    <t>STKR06325X</t>
  </si>
  <si>
    <t>63x25x63</t>
  </si>
  <si>
    <t>SZA090XXXX</t>
  </si>
  <si>
    <t>SZA110XXXX</t>
  </si>
  <si>
    <t>STKI03220X</t>
  </si>
  <si>
    <t>32x1/2"x32</t>
  </si>
  <si>
    <t>STR125P10X</t>
  </si>
  <si>
    <t>STR125P16X</t>
  </si>
  <si>
    <t>STR125P20X</t>
  </si>
  <si>
    <t>125х110</t>
  </si>
  <si>
    <t>SLN125XXXX</t>
  </si>
  <si>
    <t>PRI125NXXX</t>
  </si>
  <si>
    <t>NAP125XXXX</t>
  </si>
  <si>
    <t>BTR020P204</t>
  </si>
  <si>
    <t>BTR025P204</t>
  </si>
  <si>
    <t>BTR032P204</t>
  </si>
  <si>
    <t>BTR040P204</t>
  </si>
  <si>
    <t>BKO02090XX</t>
  </si>
  <si>
    <t>BKO02590XX</t>
  </si>
  <si>
    <t>BKO03290XX</t>
  </si>
  <si>
    <t>BKO04090XX</t>
  </si>
  <si>
    <t>BKO02045XX</t>
  </si>
  <si>
    <t>BKO02545XX</t>
  </si>
  <si>
    <t>BKO03245XX</t>
  </si>
  <si>
    <t>BKO04045XX</t>
  </si>
  <si>
    <t>BKO120XXXX</t>
  </si>
  <si>
    <t>BKO125XXXX</t>
  </si>
  <si>
    <t>BKO132XXXX</t>
  </si>
  <si>
    <t>BKO12045XX</t>
  </si>
  <si>
    <t>BKO12545XX</t>
  </si>
  <si>
    <t>BTK020XXXX</t>
  </si>
  <si>
    <t>BTK025XXXX</t>
  </si>
  <si>
    <t>BTK032XXXX</t>
  </si>
  <si>
    <t>BTK040XXXX</t>
  </si>
  <si>
    <t>BTKR02520X</t>
  </si>
  <si>
    <t>BTKR03220X</t>
  </si>
  <si>
    <t>BTKR03225X</t>
  </si>
  <si>
    <t>BTKR04020X</t>
  </si>
  <si>
    <t>BTKR04025X</t>
  </si>
  <si>
    <t>BTKR04032X</t>
  </si>
  <si>
    <t>BKRI020XXX</t>
  </si>
  <si>
    <t>BKRI025XXX</t>
  </si>
  <si>
    <t>BKRI032XXX</t>
  </si>
  <si>
    <t>BKRI040XXX</t>
  </si>
  <si>
    <t>BO02090XXX</t>
  </si>
  <si>
    <t>BO02590XXX</t>
  </si>
  <si>
    <t>BRAO02020X</t>
  </si>
  <si>
    <t>20x20</t>
  </si>
  <si>
    <t>BRAO02520X</t>
  </si>
  <si>
    <t xml:space="preserve"> BNA020XXXX </t>
  </si>
  <si>
    <t xml:space="preserve"> BNA025XXXX </t>
  </si>
  <si>
    <t xml:space="preserve"> BNA032XXXX </t>
  </si>
  <si>
    <t xml:space="preserve"> BNA040XXXX </t>
  </si>
  <si>
    <t>BRE12520XX</t>
  </si>
  <si>
    <t>BRE13220XX</t>
  </si>
  <si>
    <t>BRE13225XX</t>
  </si>
  <si>
    <t xml:space="preserve">32x25 </t>
  </si>
  <si>
    <t>BRE14020XX</t>
  </si>
  <si>
    <t>BRE14025XX</t>
  </si>
  <si>
    <t xml:space="preserve">40x25 </t>
  </si>
  <si>
    <t>BRE14032XX</t>
  </si>
  <si>
    <t xml:space="preserve">40x32 </t>
  </si>
  <si>
    <t>BZA020XXXX</t>
  </si>
  <si>
    <t>BZA025XXXX</t>
  </si>
  <si>
    <t>BZA032XXXX</t>
  </si>
  <si>
    <t>BZA040XXXX</t>
  </si>
  <si>
    <t>BZE02020XX</t>
  </si>
  <si>
    <t>BZE02525XX</t>
  </si>
  <si>
    <t>BZE03232XX</t>
  </si>
  <si>
    <t>BZE04040XX</t>
  </si>
  <si>
    <t>BZI02020XX</t>
  </si>
  <si>
    <t>BZI02525XX</t>
  </si>
  <si>
    <t>BZI03232OK</t>
  </si>
  <si>
    <t>BZI04040XX</t>
  </si>
  <si>
    <t>BZM02020XX</t>
  </si>
  <si>
    <t>BZM02025XX</t>
  </si>
  <si>
    <t>BZM02532XX</t>
  </si>
  <si>
    <t>BZM03240XX</t>
  </si>
  <si>
    <t>BKOE02020X</t>
  </si>
  <si>
    <t>BKOE02520E</t>
  </si>
  <si>
    <t>BKOE03232X</t>
  </si>
  <si>
    <t>BKOI02020X</t>
  </si>
  <si>
    <t>BKOI02520E</t>
  </si>
  <si>
    <t>BKOI03232X</t>
  </si>
  <si>
    <t>BTKI02020X</t>
  </si>
  <si>
    <t>BTKI02520X</t>
  </si>
  <si>
    <t>BNAVV120XX</t>
  </si>
  <si>
    <t>BNAVV125XX</t>
  </si>
  <si>
    <t>BNAVV132XX</t>
  </si>
  <si>
    <t>BFI020XXXX</t>
  </si>
  <si>
    <t>BFI025XXXX</t>
  </si>
  <si>
    <t>BFI032XXXX</t>
  </si>
  <si>
    <t>BVEK020XXX</t>
  </si>
  <si>
    <t>BVEK025XXX</t>
  </si>
  <si>
    <t>BVEK032XXX</t>
  </si>
  <si>
    <t>BVEK040XXX</t>
  </si>
  <si>
    <t>BSI02020XX</t>
  </si>
  <si>
    <t>BSI02525XX</t>
  </si>
  <si>
    <t>BSI03232XX</t>
  </si>
  <si>
    <t>BSE02020XX</t>
  </si>
  <si>
    <t>BSE02525XX</t>
  </si>
  <si>
    <t>BSE03232XX</t>
  </si>
  <si>
    <t>KTR022XXXX</t>
  </si>
  <si>
    <t>KTR028XXXX</t>
  </si>
  <si>
    <t>PRE020BXXX</t>
  </si>
  <si>
    <t>PRE025BXXX</t>
  </si>
  <si>
    <t>PRE032BXXX</t>
  </si>
  <si>
    <t>PRDV0202BX</t>
  </si>
  <si>
    <t>PRDV0252BX</t>
  </si>
  <si>
    <t>BTKR0252020</t>
  </si>
  <si>
    <t>BTKR0322020</t>
  </si>
  <si>
    <t>BTKR0322520</t>
  </si>
  <si>
    <t>BTKR0322525</t>
  </si>
  <si>
    <t>BZM02025EX</t>
  </si>
  <si>
    <t>BZE02520XX</t>
  </si>
  <si>
    <t>BZI02520XX</t>
  </si>
  <si>
    <t>BKOE02525X</t>
  </si>
  <si>
    <t>BKOI02525X</t>
  </si>
  <si>
    <t>125х17,1</t>
  </si>
  <si>
    <t>SKRH020P20</t>
  </si>
  <si>
    <t>SKRH025P20</t>
  </si>
  <si>
    <t>BTRS020TRCT</t>
  </si>
  <si>
    <t>BTRS025TRCT</t>
  </si>
  <si>
    <t>BTRS032TRCT</t>
  </si>
  <si>
    <t>BTRS040TRCT</t>
  </si>
  <si>
    <t>20х2,8</t>
  </si>
  <si>
    <t>25х3,5</t>
  </si>
  <si>
    <t>32х4,4</t>
  </si>
  <si>
    <t>40х5,5</t>
  </si>
  <si>
    <t>KTRD022XXX</t>
  </si>
  <si>
    <t>KTRD028XXX</t>
  </si>
  <si>
    <t>PRP040BXXX</t>
  </si>
  <si>
    <t>125х11,4</t>
  </si>
  <si>
    <t>20х2,2</t>
  </si>
  <si>
    <t>25х2,3</t>
  </si>
  <si>
    <t>32х2,9</t>
  </si>
  <si>
    <t>75х6,8</t>
  </si>
  <si>
    <t>110x10,0</t>
  </si>
  <si>
    <t>16х2,2</t>
  </si>
  <si>
    <t>63х8,6</t>
  </si>
  <si>
    <t>75х10,3</t>
  </si>
  <si>
    <t>90х12,3</t>
  </si>
  <si>
    <t>110х15,1</t>
  </si>
  <si>
    <t>50х8,3</t>
  </si>
  <si>
    <t>110х18,3</t>
  </si>
  <si>
    <t>125х20,8</t>
  </si>
  <si>
    <t>STRFB020TRCT</t>
  </si>
  <si>
    <t>STRFB025TRCT</t>
  </si>
  <si>
    <t>STRFB032TRCT</t>
  </si>
  <si>
    <t>STRFB040TRCT</t>
  </si>
  <si>
    <t>STRFB050TRCT</t>
  </si>
  <si>
    <t>STRFB063TRCT</t>
  </si>
  <si>
    <t>STRFB075TRCT</t>
  </si>
  <si>
    <t>STRFB090TRCT</t>
  </si>
  <si>
    <t>STRFB110TRCT</t>
  </si>
  <si>
    <t>STRFB125TRCT</t>
  </si>
  <si>
    <t>75x8,4</t>
  </si>
  <si>
    <t>90x10,1</t>
  </si>
  <si>
    <t>110x12,3</t>
  </si>
  <si>
    <t>125х14,0</t>
  </si>
  <si>
    <t>SRE15025XX</t>
  </si>
  <si>
    <t>50x25</t>
  </si>
  <si>
    <t>SRE16325XX</t>
  </si>
  <si>
    <t>63х25</t>
  </si>
  <si>
    <t>SNKD02020X</t>
  </si>
  <si>
    <t>SDNKXXXXXX</t>
  </si>
  <si>
    <t>40/DN32</t>
  </si>
  <si>
    <t>50/DN40</t>
  </si>
  <si>
    <t>63/DN50</t>
  </si>
  <si>
    <t>75/DN65</t>
  </si>
  <si>
    <t>90/DN80</t>
  </si>
  <si>
    <t>110/DN100</t>
  </si>
  <si>
    <t>125/DN150</t>
  </si>
  <si>
    <t>SVAMP125XX</t>
  </si>
  <si>
    <t>63 - 125</t>
  </si>
  <si>
    <t>20х20</t>
  </si>
  <si>
    <t>25х20</t>
  </si>
  <si>
    <t>SRAO02020X</t>
  </si>
  <si>
    <t>SRAO02520X</t>
  </si>
  <si>
    <t>SZM02025EX</t>
  </si>
  <si>
    <t>SZE03225XX</t>
  </si>
  <si>
    <t>32x3/4"</t>
  </si>
  <si>
    <t>SZI03225XX</t>
  </si>
  <si>
    <t>75х8,4</t>
  </si>
  <si>
    <t>90х10,1</t>
  </si>
  <si>
    <t>110х12,3</t>
  </si>
  <si>
    <t>STRS016RCT</t>
  </si>
  <si>
    <t>SSHI02020X</t>
  </si>
  <si>
    <t>SSHI02525X</t>
  </si>
  <si>
    <t>SSHE02020X</t>
  </si>
  <si>
    <t>SSHE02525X</t>
  </si>
  <si>
    <t>I. ТРУБА PPR S 5 / PN 10 / SDR 11</t>
  </si>
  <si>
    <t>I. ТРУБА PPR S 3,2 / PN 16 / SDR 7,4</t>
  </si>
  <si>
    <t>I. ТРУБА PPR S 2,5 / PN 20 / SDR 6</t>
  </si>
  <si>
    <t>I. ТРУБА PP-RCT STABI PLUS S 3,2 / SDR 7,4 / PN 28 (расчет)</t>
  </si>
  <si>
    <t>I. ТРУБА PP-RCT STABI PLUS S 4 / SDR 9 / PN 22 (расчет)</t>
  </si>
  <si>
    <t>I. ТРУБА PP-RCT FIBER BASALT PLUS S 3,2 / SDR 7,4 / PN 28 (расчет)</t>
  </si>
  <si>
    <t>I. ТРУБА PP-RCT FIBER BASALT PLUS S 4 / SDR 9 / PN 22 (расчет)</t>
  </si>
  <si>
    <t>STRE016S32</t>
  </si>
  <si>
    <t>STRE020S4</t>
  </si>
  <si>
    <t>STRE025S4</t>
  </si>
  <si>
    <t>STRE032S4</t>
  </si>
  <si>
    <t>STRE040S4</t>
  </si>
  <si>
    <t>STRE050S4</t>
  </si>
  <si>
    <t>STRE063S4</t>
  </si>
  <si>
    <t>STRE075S4</t>
  </si>
  <si>
    <t>STRE090S4</t>
  </si>
  <si>
    <t>STRE110S4</t>
  </si>
  <si>
    <t>STRE125S4</t>
  </si>
  <si>
    <t xml:space="preserve"> 16x2,2</t>
  </si>
  <si>
    <t>20х2,3</t>
  </si>
  <si>
    <t>25х2,8</t>
  </si>
  <si>
    <t>32х3,6</t>
  </si>
  <si>
    <t>40х4,5</t>
  </si>
  <si>
    <t>50х5,6</t>
  </si>
  <si>
    <t>63х7,1</t>
  </si>
  <si>
    <t>I. ТРУБА PP-RCT EVO S 4 / SDR 9 / PN 22 (расчет)</t>
  </si>
  <si>
    <t>I. УГОЛЬНИК 90°</t>
  </si>
  <si>
    <t>I. УГОЛЬНИК 90° внутренний / наружный</t>
  </si>
  <si>
    <t>I. УГОЛЬНИК 45°</t>
  </si>
  <si>
    <t>I. УГОЛЬНИК 45° внутренний/наружный</t>
  </si>
  <si>
    <t>I. УГОЛЬНИК ТРОЙНОЙ</t>
  </si>
  <si>
    <t xml:space="preserve">I. ТРОЙНИК </t>
  </si>
  <si>
    <t>I. ТРОЙНИК ПЕРЕXОДНЫЙ</t>
  </si>
  <si>
    <t>I. ТРОЙНИК ОБОЮДНО ПЕРЕXОДНЫЙ</t>
  </si>
  <si>
    <t>I. КРЕСТ</t>
  </si>
  <si>
    <t>I. ОТВОД</t>
  </si>
  <si>
    <t>I. МУФТА</t>
  </si>
  <si>
    <t>I. МУФТА ПЕРЕХОДНАЯ</t>
  </si>
  <si>
    <t>I. МУФТА ПЕРЕХОДНАЯ - внутренняя / наружная</t>
  </si>
  <si>
    <t>I. ЗАГЛУШКА</t>
  </si>
  <si>
    <t>I. ЗАГЛУШКА внутренняя</t>
  </si>
  <si>
    <t>I. ПЕРЕКРЕЩИВАНИЕ S 2,5 / PN 20 / SDR 6</t>
  </si>
  <si>
    <t>I. ОБВОД РАСТРУБНЫЙ</t>
  </si>
  <si>
    <t>I. КОМПЕНСИРУЮЩАЯ ПЕТЛЯ S 2,5 / PN 20 / SDR 6</t>
  </si>
  <si>
    <t>I. ПЕРЕХОД С МЕТАЛЛИЧЕСКОЙ РЕЗЬБОЙ НАРУЖНОЙ</t>
  </si>
  <si>
    <t>I. ПЕРЕХОД С МЕТАЛЛИЧЕСКОЙ РЕЗЬБОЙ НАРУЖНОЙ с многогранником</t>
  </si>
  <si>
    <t>I. ПЕРЕХОД С МЕТАЛЛИЧЕСКОЙ РЕЗЬБОЙ ВНУТРЕННЕЙ</t>
  </si>
  <si>
    <t>I. ПЕРЕХОД С МЕТАЛЛИЧЕСКОЙ РЕЗЬБОЙ ВНУТРЕННЕЙ с многогранником</t>
  </si>
  <si>
    <t>I. ПЕРЕХОД С МЕТАЛЛИЧЕСКОЙ РЕЗЬБОЙ ВНУТРЕННЕЙ С КРЕСТОМ</t>
  </si>
  <si>
    <t>63x  2"</t>
  </si>
  <si>
    <t>32x1"OK</t>
  </si>
  <si>
    <t>75x2 1/2"</t>
  </si>
  <si>
    <t>I. ПЕРЕХОД С МЕТАЛЛИЧЕСКОЙ ВСТАВКОЙ И НАКИДНОЙ ГАЙКОЙ</t>
  </si>
  <si>
    <t>I. ПЕРЕХОД С МЕТАЛЛИЧЕСКОЙ ВСТАВКОЙ И НАКИДНОЙ ГАЙКОЙ с отверстием для пломбы</t>
  </si>
  <si>
    <t>I. ЕВРОКОНУС С НАКИДНОЙ ГАЙКОЙ</t>
  </si>
  <si>
    <t xml:space="preserve">I. УГОЛЬНИК 90° С МЕТАЛЛИЧЕСКОЙ РЕЗЬБОЙ НАРУЖНОЙ  </t>
  </si>
  <si>
    <t xml:space="preserve">I. УГОЛЬНИК 90° С МЕТАЛЛИЧЕСКОЙ РЕЗЬБОЙ ВНУТРЕННЕЙ </t>
  </si>
  <si>
    <t>I. НАСТЕННЫЙ УГОЛЬНИК (с внутренней резьбой и креплением)</t>
  </si>
  <si>
    <t>I. НАСТЕННЫЙ УГОЛЬНИК ВНУТРЕННИЙ (с внутренней резьбой и креплением)</t>
  </si>
  <si>
    <t>SNKE02020X</t>
  </si>
  <si>
    <t>I. НАСТЕННЫЙ УГОЛЬНИК (с наружной резьбой и креплением)</t>
  </si>
  <si>
    <t>I. НАСТЕННЫЙ КОМПЛЕКТ ДЛЯ СМЕСИТЕЛЯ</t>
  </si>
  <si>
    <t>I. ПЛАНКА УСТАНОВОЧНАЯ ДЛЯ СМЕСИТЕЛЯ</t>
  </si>
  <si>
    <t>I. НАСТЕННЫЙ ТРОЙНИК (с внутренней резьбой и креплением)</t>
  </si>
  <si>
    <t>I. УНИВЕРСАЛЬНЫЙ НАСТЕННЫЙ КОМПЛЕКТ</t>
  </si>
  <si>
    <t>I. ПЕРЕХОД ДЛЯ ГИПСОКАРТОНА</t>
  </si>
  <si>
    <t>I. НАСТЕННЫЙ УГОЛЬНИК ДЛЯ ГИПСОКАРТОНА</t>
  </si>
  <si>
    <t>I. УНИВЕРСАЛЬНЫЙ НАСТЕННЫЙ КОМПЛЕКТ ДЛЯ ГИПСОКАРТОНА с точным расстоянием</t>
  </si>
  <si>
    <t>I. ТРОЙНИК С МЕТАЛЛИЧЕСКОЙ РЕЗЬБОЙ ВНУТРЕННЕЙ</t>
  </si>
  <si>
    <t>I. ТРОЙНИК С МЕТАЛЛИЧЕСКОЙ РЕЗЬБОЙ НАРУЖНЕЙ</t>
  </si>
  <si>
    <t>I. ВВАРНОЕ СЕДЛО</t>
  </si>
  <si>
    <t>I. ВВАРНОЕ СЕДЛО С МЕТАЛЛИЧЕСКОЙ РЕЗЬБОЙ ВНУТРЕННЕЙ</t>
  </si>
  <si>
    <t>I. ВВАРНОЕ СЕДЛО С МЕТАЛЛИЧЕСКОЙ РЕЗЬБОЙ НАРУЖНОЙ</t>
  </si>
  <si>
    <t>I. ФИЛЬТР</t>
  </si>
  <si>
    <t>I. ОБРАТНЫЙ КЛАПАН</t>
  </si>
  <si>
    <t>I. ПРОХОДНОЙ ВЕНТИЛЬ</t>
  </si>
  <si>
    <t>I. ШАРОВОЙ КРАН</t>
  </si>
  <si>
    <t>I. ВЕНТИЛЬ ПОД ШТУКАТУРКУ ПРОХОДНОЙ С МЕТАЛЛИЧЕСКОЙ КРЫШКОЙ (с кожухом из хрома)</t>
  </si>
  <si>
    <t>I. ВЕНТИЛЬ ПОД ШТУКАТУРКУ ПРОХОДНОЙ С МЕТАЛЛИЧЕСКОЙ РУКОЯТКОЙ</t>
  </si>
  <si>
    <t>I. КРАН ПОД ШТУКАТУРКУ ШАРОВОЙ С МЕТАЛЛИЧЕСКОЙ КРЫШКОЙ (с кожухом из хрома)</t>
  </si>
  <si>
    <t>I. ШТУЦЕР С ВЫПУСКНЫМ ВЕНТИЛЕМ внутренний/наружный</t>
  </si>
  <si>
    <t>I. РАЗБОРНОЕ СОЕДИНЕНИЕ</t>
  </si>
  <si>
    <t>I. РАЗБОРНОЕ СОЕДИНЕНИЕ С ВНУТРЕННЕЙ РЕЗЬБОЙ</t>
  </si>
  <si>
    <t>I. РАЗБОРНОЕ СОЕДИНЕНИЕ С НАРУЖНОЙ РЕЗЬБОЙ</t>
  </si>
  <si>
    <t>I. ПЕРЕХОД С РЕЗЬБОВЫМ СОЕДИНЕНИЕМ внутренним</t>
  </si>
  <si>
    <t>I. ПЕРЕХОД С РЕЗЬБОВЫМ СОЕДИНЕНИЕМ наружным</t>
  </si>
  <si>
    <t xml:space="preserve">I. БУРТИК </t>
  </si>
  <si>
    <t xml:space="preserve">I. СВОБОДНЫЙ ФЛАНЕЦ </t>
  </si>
  <si>
    <t>II. ПРОХОДНОЙ ВЕНТИЛЬ С ВЫПУСКНЫМ КЛАПАНОМ правым</t>
  </si>
  <si>
    <t>II. ПРОХОДНОЙ ВЕНТИЛЬ С ВЫПУСКНЫМ КЛАПАНОМ левым</t>
  </si>
  <si>
    <t>II. ПЛАСТМАССОВЫЙ ШТУЦЕР С ПЕРЕКИДНОЙ ГАЙКОЙ</t>
  </si>
  <si>
    <t>II. ПЕРЕХОД С ПЕРЕКИДНОЙ ГАЙКОЙ</t>
  </si>
  <si>
    <t>II. ПЕРЕХОД С ПЕРЕКИДНОЙ ГАЙКОЙ с отверстием для пломбы</t>
  </si>
  <si>
    <t>Диаметр (мм)</t>
  </si>
  <si>
    <t>II. УГОЛЬНИК 90° ПЕРЕХОД С ПЕРЕКИДНОЙ ГАЙКОЙ</t>
  </si>
  <si>
    <t>II. ТРОЙНИК С ПЕРЕКИДНОЙ ГАЙКОЙ</t>
  </si>
  <si>
    <t>III. ПЕРЕХОД С ПЛАСТМАССОВОЙ РЕЗЬБОЙ НАРУЖНОЙ</t>
  </si>
  <si>
    <t>25x  1"</t>
  </si>
  <si>
    <t>32х  1"</t>
  </si>
  <si>
    <t>20x  1"</t>
  </si>
  <si>
    <t>90x  3"</t>
  </si>
  <si>
    <t>I. СТАНДАРТНЫЕ ИЗДЕЛИЯ ДЛЯ СИСТЕМ ХОЛОДНОГО И ГОРЯЧЕГО ВОДОСНАБЖЕНИЯ И ОТОПЛЕНИЯ</t>
  </si>
  <si>
    <t>II. СТАНДАРТНЫЕ ИЗДЕЛИЯ ДЛЯ СИСТЕМ ТОЛЬКО ХОЛОДНОГО ВОДОСНАБЖЕНИЯ</t>
  </si>
  <si>
    <t>I. РАСПРЕДЕЛИТЕЛЬНЫЙ УЗЕЛ</t>
  </si>
  <si>
    <t>III. ИЗДЕЛИЯ ДЛЯ ВРЕМЕННОГО ИСПОЛЬЗОВАНИЯ</t>
  </si>
  <si>
    <t>IV. ДЕРЖАТЕЛЬ СТЕННОГО КОМПЛЕКТА</t>
  </si>
  <si>
    <t>IV. РЕМОНТНЫЕ ЗАПАСНЫЕ СТЕРЖНИ (КОМПЛЕКТ 5ШТ.)</t>
  </si>
  <si>
    <t>IV. РЕМОНТНЫЙ  КОМПЛЕКТ (непарная насадка 12мм, 5 ремонтных стержней 12мм)</t>
  </si>
  <si>
    <t>IV. НАСАДКИ ПАРНЫЕ</t>
  </si>
  <si>
    <t>IV. НАСАДКИ НЕПАРНЫЕ</t>
  </si>
  <si>
    <t>IV. НАСАДКА ДЛЯ ВВАРНОГО СЕДЛА ПАРНАЯ</t>
  </si>
  <si>
    <t>IV. ТЕРМОМЕТР DT-METER контактный переносной</t>
  </si>
  <si>
    <t>IV. НАТЯЖНОЙ КЛЮЧ</t>
  </si>
  <si>
    <t>IV. НОЖНИЦЫ PROFI</t>
  </si>
  <si>
    <t>IV. НОЖНИЦЫ M2</t>
  </si>
  <si>
    <t>IV. ТРУБОРЕЗ (резак)</t>
  </si>
  <si>
    <t>IV. ФРЕЗА  ДЛЯ ВВАРНОГО СЕДЛА</t>
  </si>
  <si>
    <t xml:space="preserve">IV. ЖЁЛОБ ОЦИНКОВАННЫЙ </t>
  </si>
  <si>
    <t>IV. ПРОБКА КОРОТКАЯ с прокладкой</t>
  </si>
  <si>
    <t>IV. ПРОБКА ДЛИННАЯ с прокладкой</t>
  </si>
  <si>
    <t>BKORP12045270</t>
  </si>
  <si>
    <t>BKORP12045720</t>
  </si>
  <si>
    <t>BKORP12090270</t>
  </si>
  <si>
    <t>BKORP12090720</t>
  </si>
  <si>
    <t>20х270</t>
  </si>
  <si>
    <t>20х720</t>
  </si>
  <si>
    <t>СИСТЕМА THERM PLUS (белого цвета)</t>
  </si>
  <si>
    <t>25x   1"</t>
  </si>
  <si>
    <t>Прайс-лист на продукцию Wavin Ekoplastik s.r.o. (Чехия)</t>
  </si>
  <si>
    <t>IV. ОПОРА WAVIN EKOPLASTIK</t>
  </si>
  <si>
    <t>IV. ДВОЙНАЯ ОПОРА WAVIN EKOPLASTIK</t>
  </si>
  <si>
    <t>SVER020PXX</t>
  </si>
  <si>
    <t>SVER020RXX</t>
  </si>
  <si>
    <t>TEHLAXXXXX</t>
  </si>
  <si>
    <t>ГОЛОВКА ТЕРМОСТАТИЧЕСКАЯ</t>
  </si>
  <si>
    <t>НОВЫЕ ПРОДУКТЫ - ТРУБЫ PEX, PERT В МОТКЕ</t>
  </si>
  <si>
    <t xml:space="preserve"> Изделие</t>
  </si>
  <si>
    <t>Диаметр</t>
  </si>
  <si>
    <t>Кoд</t>
  </si>
  <si>
    <t>упаковкa (м)</t>
  </si>
  <si>
    <t>Розница</t>
  </si>
  <si>
    <t xml:space="preserve"> ТРУБА  PE-RT/AI/PE-RT </t>
  </si>
  <si>
    <t>16,2,0</t>
  </si>
  <si>
    <t>PERTTRK016O</t>
  </si>
  <si>
    <t xml:space="preserve"> ТРУБА PE-Xc/EVOH</t>
  </si>
  <si>
    <t>16x2,0</t>
  </si>
  <si>
    <t>PEXTRK016XO</t>
  </si>
  <si>
    <t>Курс Ц.Б. менять в первой вкладке</t>
  </si>
  <si>
    <t>Аппараты Polys P-1  Регулятор температуры - термореле.</t>
  </si>
  <si>
    <t>Аппараты Polys P4  Микропроцессорный регулятор температуры.</t>
  </si>
  <si>
    <r>
      <t>Плавная настройка температуры 180-280</t>
    </r>
    <r>
      <rPr>
        <b/>
        <sz val="10"/>
        <color indexed="9"/>
        <rFont val="Arial Cyr"/>
        <charset val="204"/>
      </rPr>
      <t>°</t>
    </r>
    <r>
      <rPr>
        <b/>
        <sz val="10"/>
        <color indexed="9"/>
        <rFont val="Arial Cyr"/>
        <family val="2"/>
        <charset val="204"/>
      </rPr>
      <t xml:space="preserve">С. </t>
    </r>
  </si>
  <si>
    <r>
      <t>Плавная настройка температуры 180-280</t>
    </r>
    <r>
      <rPr>
        <b/>
        <sz val="10"/>
        <color indexed="9"/>
        <rFont val="Arial Cyr"/>
        <charset val="204"/>
      </rPr>
      <t>°</t>
    </r>
    <r>
      <rPr>
        <b/>
        <sz val="10"/>
        <color indexed="9"/>
        <rFont val="Arial Cyr"/>
        <family val="2"/>
        <charset val="204"/>
      </rPr>
      <t>С.</t>
    </r>
  </si>
  <si>
    <t>Индикация сети питания и нагрева.</t>
  </si>
  <si>
    <t>Индикация сети питания и нагрева. Звуковая сигнализация.</t>
  </si>
  <si>
    <r>
      <t>Polys P-1b 500W</t>
    </r>
    <r>
      <rPr>
        <sz val="10"/>
        <rFont val="Arial Cyr"/>
        <charset val="204"/>
      </rPr>
      <t xml:space="preserve"> - ручной аппарат</t>
    </r>
  </si>
  <si>
    <r>
      <t xml:space="preserve">         Polys P-4a 650W TraceWeld</t>
    </r>
    <r>
      <rPr>
        <sz val="10"/>
        <rFont val="Arial Cyr"/>
        <charset val="204"/>
      </rPr>
      <t xml:space="preserve"> - ручной аппарат</t>
    </r>
  </si>
  <si>
    <t>для раструбной сварки Ø16-40мм</t>
  </si>
  <si>
    <t xml:space="preserve">         для раструбной сварки Ø16-63мм</t>
  </si>
  <si>
    <t>Нагреватель - боковой стержень.</t>
  </si>
  <si>
    <t xml:space="preserve">         Нагреватель - прямой стержень.</t>
  </si>
  <si>
    <t>Доступ в труднодоступные места.</t>
  </si>
  <si>
    <t>Мощность 650 Вт. Масса 1,3кг.</t>
  </si>
  <si>
    <t>Мощность 500 Вт. Масса 1,3кг.</t>
  </si>
  <si>
    <t>Звуковая сигнализация технологических интервалов</t>
  </si>
  <si>
    <t>Комплектация:</t>
  </si>
  <si>
    <t>Артикул</t>
  </si>
  <si>
    <r>
      <t>Polys P-4a 650W TraceWeld SOLO</t>
    </r>
    <r>
      <rPr>
        <sz val="10"/>
        <rFont val="Arial Cyr"/>
        <family val="2"/>
        <charset val="204"/>
      </rPr>
      <t xml:space="preserve"> - аппарат, ключ</t>
    </r>
  </si>
  <si>
    <t>03981</t>
  </si>
  <si>
    <r>
      <t>Polys P-1b 500W SOLO</t>
    </r>
    <r>
      <rPr>
        <sz val="10"/>
        <rFont val="Arial Cyr"/>
        <family val="2"/>
        <charset val="204"/>
      </rPr>
      <t xml:space="preserve"> - аппарат, ключ для</t>
    </r>
  </si>
  <si>
    <t>01115</t>
  </si>
  <si>
    <t>для насадок, инструкция, картонная коробка</t>
  </si>
  <si>
    <t>насадок, инструкция, картонная коробка</t>
  </si>
  <si>
    <r>
      <t>SP-4a 650W TraceWeld MINI blue</t>
    </r>
    <r>
      <rPr>
        <sz val="10"/>
        <rFont val="Arial Cyr"/>
        <family val="2"/>
        <charset val="204"/>
      </rPr>
      <t xml:space="preserve"> - аппарат,</t>
    </r>
  </si>
  <si>
    <t>04531</t>
  </si>
  <si>
    <r>
      <t>SP-1b 500W</t>
    </r>
    <r>
      <rPr>
        <b/>
        <sz val="10"/>
        <rFont val="Arial Cyr"/>
        <charset val="204"/>
      </rPr>
      <t xml:space="preserve"> HOBBY blue </t>
    </r>
    <r>
      <rPr>
        <sz val="10"/>
        <rFont val="Arial Cyr"/>
        <family val="2"/>
        <charset val="204"/>
      </rPr>
      <t xml:space="preserve">- аппарат, ключ </t>
    </r>
  </si>
  <si>
    <t>39616 (02365)</t>
  </si>
  <si>
    <t>ключ для насадок, синие насадки Ø20-32мм,</t>
  </si>
  <si>
    <t xml:space="preserve">для насадок, синие насадки Ø20-40мм, </t>
  </si>
  <si>
    <t xml:space="preserve">ножницы DYNO, зажим, ножная опора, инструкция, </t>
  </si>
  <si>
    <t xml:space="preserve">зажим, ножницы DYNO, инструкция, </t>
  </si>
  <si>
    <t>стальной чемодан MINI</t>
  </si>
  <si>
    <t>стальной чемодан</t>
  </si>
  <si>
    <r>
      <t>SP-4a 650W TraceWeld STANDARD blue</t>
    </r>
    <r>
      <rPr>
        <sz val="10"/>
        <rFont val="Arial Cyr"/>
        <family val="2"/>
        <charset val="204"/>
      </rPr>
      <t xml:space="preserve"> - аппарат, </t>
    </r>
  </si>
  <si>
    <t>04530</t>
  </si>
  <si>
    <t xml:space="preserve">ключ для насадок, синие насадки Ø20-63мм, </t>
  </si>
  <si>
    <r>
      <t>Polys P-1a 650W</t>
    </r>
    <r>
      <rPr>
        <sz val="10"/>
        <rFont val="Arial Cyr"/>
        <charset val="204"/>
      </rPr>
      <t xml:space="preserve"> - ручной аппарат</t>
    </r>
  </si>
  <si>
    <t>для раструбной сварки Ø16-63мм</t>
  </si>
  <si>
    <t>Нагреватель - прямой стержень.</t>
  </si>
  <si>
    <r>
      <t>SP-4a 650W TraceWeld PROFI blue</t>
    </r>
    <r>
      <rPr>
        <sz val="10"/>
        <rFont val="Arial Cyr"/>
        <family val="2"/>
        <charset val="204"/>
      </rPr>
      <t xml:space="preserve"> - аппарат,</t>
    </r>
  </si>
  <si>
    <t>04105</t>
  </si>
  <si>
    <t>ключ для насадок, синие насадки Ø16-63мм и</t>
  </si>
  <si>
    <t xml:space="preserve">Plate100мм, ножницы DYNO, зажим, ножная опора, </t>
  </si>
  <si>
    <t>инструкция, стальной чемодан</t>
  </si>
  <si>
    <r>
      <t>Polys P-1a 650W SOLO</t>
    </r>
    <r>
      <rPr>
        <sz val="10"/>
        <rFont val="Arial Cyr"/>
        <family val="2"/>
        <charset val="204"/>
      </rPr>
      <t xml:space="preserve"> - аппарат, ключ для </t>
    </r>
  </si>
  <si>
    <t>01902</t>
  </si>
  <si>
    <r>
      <t xml:space="preserve">         Polys P-4a 850W TraceWeld</t>
    </r>
    <r>
      <rPr>
        <sz val="10"/>
        <rFont val="Arial Cyr"/>
        <charset val="204"/>
      </rPr>
      <t xml:space="preserve"> - ручной аппарат</t>
    </r>
  </si>
  <si>
    <r>
      <t>SP-1a 650W MINI blue</t>
    </r>
    <r>
      <rPr>
        <sz val="10"/>
        <rFont val="Arial Cyr"/>
        <family val="2"/>
        <charset val="204"/>
      </rPr>
      <t xml:space="preserve"> - аппарат, ключ</t>
    </r>
  </si>
  <si>
    <t>04481</t>
  </si>
  <si>
    <t xml:space="preserve">         для раструбной сварки Ø16-75мм</t>
  </si>
  <si>
    <t>для насадок, синие насадки Ø20-32мм,</t>
  </si>
  <si>
    <t xml:space="preserve">         Мечевидный нагреватель.</t>
  </si>
  <si>
    <t>зажим, инструкция, стальной чемодан MINI</t>
  </si>
  <si>
    <t>Мощность 850 Вт. Масса 1,6кг.</t>
  </si>
  <si>
    <r>
      <t>Polys P-1a 850W</t>
    </r>
    <r>
      <rPr>
        <sz val="10"/>
        <rFont val="Arial Cyr"/>
        <charset val="204"/>
      </rPr>
      <t xml:space="preserve"> - ручной аппарат</t>
    </r>
  </si>
  <si>
    <t>для раструбной сварки Ø16-75мм</t>
  </si>
  <si>
    <r>
      <t>Polys P-4a 850W TraceWeld SOLO</t>
    </r>
    <r>
      <rPr>
        <sz val="10"/>
        <rFont val="Arial Cyr"/>
        <family val="2"/>
        <charset val="204"/>
      </rPr>
      <t xml:space="preserve"> - аппарат, ключ</t>
    </r>
  </si>
  <si>
    <t>04833</t>
  </si>
  <si>
    <t>Мечевидный нагреватель.</t>
  </si>
  <si>
    <t>для насадок, подставка, инструкция, коробка</t>
  </si>
  <si>
    <r>
      <t>SP-4a 850W TraceWeld MINI blue</t>
    </r>
    <r>
      <rPr>
        <sz val="10"/>
        <rFont val="Arial Cyr"/>
        <family val="2"/>
        <charset val="204"/>
      </rPr>
      <t xml:space="preserve"> - аппарат, ключ </t>
    </r>
  </si>
  <si>
    <t>04970</t>
  </si>
  <si>
    <t>для насадок, синие насадки Ø20-32мм, ножницы</t>
  </si>
  <si>
    <t>DYNO, подставка, зажим, инструкция, чемодан</t>
  </si>
  <si>
    <r>
      <t>Polys P-1a 850W SOLO</t>
    </r>
    <r>
      <rPr>
        <sz val="10"/>
        <rFont val="Arial Cyr"/>
        <family val="2"/>
        <charset val="204"/>
      </rPr>
      <t xml:space="preserve"> - аппарат, ключ для</t>
    </r>
  </si>
  <si>
    <t>02195</t>
  </si>
  <si>
    <r>
      <t>SP-4a 850W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 xml:space="preserve">TraceWeld PROFI blue </t>
    </r>
    <r>
      <rPr>
        <sz val="10"/>
        <rFont val="Arial Cyr"/>
        <family val="2"/>
        <charset val="204"/>
      </rPr>
      <t>- аппарат, ключ</t>
    </r>
  </si>
  <si>
    <t>03982</t>
  </si>
  <si>
    <t>насадок, подставка, инструкция, коробка</t>
  </si>
  <si>
    <t>для насадок, синие насадки Ø16-63мм, ножницы</t>
  </si>
  <si>
    <r>
      <t>SP-1a 850W MINI black</t>
    </r>
    <r>
      <rPr>
        <sz val="10"/>
        <rFont val="Arial Cyr"/>
        <family val="2"/>
        <charset val="204"/>
      </rPr>
      <t xml:space="preserve"> - аппарат, ключ</t>
    </r>
  </si>
  <si>
    <t>03422</t>
  </si>
  <si>
    <t>DYNO, зажим, ножная опора, инструкция, чемодан</t>
  </si>
  <si>
    <t>для насадок, черные насадки Ø20-32мм,</t>
  </si>
  <si>
    <r>
      <t xml:space="preserve">         Polys P-4a 1200W TraceWeld</t>
    </r>
    <r>
      <rPr>
        <sz val="10"/>
        <rFont val="Arial Cyr"/>
        <charset val="204"/>
      </rPr>
      <t xml:space="preserve"> - ручной аппарат</t>
    </r>
  </si>
  <si>
    <t xml:space="preserve">         для раструбной сварки Ø40-110мм</t>
  </si>
  <si>
    <t>СВАРОЧНЫЕ НАСАДКИ</t>
  </si>
  <si>
    <t xml:space="preserve">         Дисковидный нагреватель.</t>
  </si>
  <si>
    <t>Колодочные насадки - для аппартов 500W и 650W</t>
  </si>
  <si>
    <t>Мощность 1200 Вт. Масса 1,8кг.</t>
  </si>
  <si>
    <t>Синий тефлон</t>
  </si>
  <si>
    <t>Ø,мм</t>
  </si>
  <si>
    <r>
      <t>Polys P-4a 1200W TraceWeld SOLO</t>
    </r>
    <r>
      <rPr>
        <sz val="10"/>
        <rFont val="Arial Cyr"/>
        <family val="2"/>
        <charset val="204"/>
      </rPr>
      <t xml:space="preserve"> - аппарат, ключ</t>
    </r>
  </si>
  <si>
    <t>04373</t>
  </si>
  <si>
    <r>
      <t>SP-4a 1200W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TraceWeld PROFI 40-90 blue</t>
    </r>
    <r>
      <rPr>
        <sz val="10"/>
        <rFont val="Arial Cyr"/>
        <family val="2"/>
        <charset val="204"/>
      </rPr>
      <t xml:space="preserve"> - аппарат, </t>
    </r>
  </si>
  <si>
    <t>04988</t>
  </si>
  <si>
    <t xml:space="preserve">ключ для насадок, синие насадки Ø40-90мм, зажим, </t>
  </si>
  <si>
    <t>ножная опора, инструкция, стальной чемодан</t>
  </si>
  <si>
    <r>
      <t>SP-4a 1200W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TraceWeld PROFI 63-110 blue</t>
    </r>
    <r>
      <rPr>
        <sz val="10"/>
        <rFont val="Arial Cyr"/>
        <family val="2"/>
        <charset val="204"/>
      </rPr>
      <t xml:space="preserve"> -аппарат, </t>
    </r>
  </si>
  <si>
    <t>21668</t>
  </si>
  <si>
    <t xml:space="preserve">ключ для насадок, синие насадки Ø63-110мм, зажим, </t>
  </si>
  <si>
    <t>Парные насадки - для аппартов 850W и 1200W</t>
  </si>
  <si>
    <r>
      <t>SP-4a 1200W</t>
    </r>
    <r>
      <rPr>
        <sz val="10"/>
        <rFont val="Arial Cyr"/>
        <family val="2"/>
        <charset val="204"/>
      </rPr>
      <t xml:space="preserve"> </t>
    </r>
    <r>
      <rPr>
        <b/>
        <sz val="10"/>
        <rFont val="Arial Cyr"/>
        <family val="2"/>
        <charset val="204"/>
      </rPr>
      <t>TraceWeld PROFI 63-125 blue</t>
    </r>
    <r>
      <rPr>
        <sz val="10"/>
        <rFont val="Arial Cyr"/>
        <family val="2"/>
        <charset val="204"/>
      </rPr>
      <t xml:space="preserve"> -аппарат, </t>
    </r>
  </si>
  <si>
    <t>38256</t>
  </si>
  <si>
    <t xml:space="preserve">ключ для насадок, синие насадки Ø63-125мм, зажим, </t>
  </si>
  <si>
    <t>MP-110 UM</t>
  </si>
  <si>
    <t>Центратор для раструбной сварки Ø40-110мм.</t>
  </si>
  <si>
    <t>Точная регулировка соосности трубы, фитинга и сварочных насадок с</t>
  </si>
  <si>
    <t>помощью приспособления для центровки. Фиксация буртов под фланец.</t>
  </si>
  <si>
    <t>Возможность срыва трубы или фитинга с насадки при подлипании</t>
  </si>
  <si>
    <t>после нагрева.</t>
  </si>
  <si>
    <t xml:space="preserve"> - Центратор с хомутами Ø125мм для трубы;</t>
  </si>
  <si>
    <t xml:space="preserve"> - Универсальный зажим для фитингов, MAX Ø160мм;</t>
  </si>
  <si>
    <t xml:space="preserve"> - Сменыые вкладыши Ø40, 50, 63, 75, 90, 110мм.</t>
  </si>
  <si>
    <t>Режущий инструмент</t>
  </si>
  <si>
    <t xml:space="preserve"> - Специальные вкладыши для фитингов;</t>
  </si>
  <si>
    <t xml:space="preserve">                Ножницы DYNO до Ø40мм</t>
  </si>
  <si>
    <t xml:space="preserve"> - Сварочный аппарат SP-4a 1200W;</t>
  </si>
  <si>
    <t xml:space="preserve"> - Подставка для сварочного аппарата;</t>
  </si>
  <si>
    <t>02427</t>
  </si>
  <si>
    <t xml:space="preserve"> - Сварочные насадки Ø40, 50, 63, 75, 90, 110мм.</t>
  </si>
  <si>
    <t xml:space="preserve"> - Приспособление для центровки.</t>
  </si>
  <si>
    <t>MP-75</t>
  </si>
  <si>
    <t>Комплект</t>
  </si>
  <si>
    <t>Центратор для раструбной</t>
  </si>
  <si>
    <t>03969</t>
  </si>
  <si>
    <r>
      <t xml:space="preserve">сварки </t>
    </r>
    <r>
      <rPr>
        <sz val="10"/>
        <rFont val="Arial Cyr"/>
        <charset val="204"/>
      </rPr>
      <t>Ø</t>
    </r>
    <r>
      <rPr>
        <sz val="10"/>
        <rFont val="Arial Cyr"/>
        <family val="2"/>
        <charset val="204"/>
      </rPr>
      <t>40-75мм.</t>
    </r>
  </si>
  <si>
    <t>С центратором используется</t>
  </si>
  <si>
    <t>Опция - комплекты сменных</t>
  </si>
  <si>
    <t>любой ручной аппарат для</t>
  </si>
  <si>
    <t>вкладышей для трубы STABI</t>
  </si>
  <si>
    <t>раструбной сварки.</t>
  </si>
  <si>
    <t>Каждый из 4-х зажимов дей-</t>
  </si>
  <si>
    <t>36139</t>
  </si>
  <si>
    <t>ствует независимо и может</t>
  </si>
  <si>
    <t>36140</t>
  </si>
  <si>
    <t>применяться как для трубы,</t>
  </si>
  <si>
    <t>36141</t>
  </si>
  <si>
    <t>так и для фитинга.</t>
  </si>
  <si>
    <t>36142</t>
  </si>
  <si>
    <t>Сварка Ø90мм ведет к уско-</t>
  </si>
  <si>
    <t>Изделие</t>
  </si>
  <si>
    <t>36143</t>
  </si>
  <si>
    <t>ренному износу центратора.</t>
  </si>
  <si>
    <t>01413</t>
  </si>
  <si>
    <t>36144</t>
  </si>
  <si>
    <t>Веc  нетто (кг/200м)</t>
  </si>
  <si>
    <t>IV. ОПОРА с зажимом</t>
  </si>
  <si>
    <t>SNK020KLXX</t>
  </si>
  <si>
    <t>SNK020KPXX</t>
  </si>
  <si>
    <t xml:space="preserve"> НАСТЕННЫЙ УГОЛЬНИК КОНЦЕВОЙ ЛЕВЫЙ</t>
  </si>
  <si>
    <t xml:space="preserve"> НАСТЕННЫЙ УГОЛЬНИК КОНЦЕВОЙ ПРАВЫЙ</t>
  </si>
  <si>
    <t>ВЕНТИЛЬ РАДИАТОРНЫЙ ТЕРМОСТАТИЧЕСКИЙ ПРЯМОЙ</t>
  </si>
  <si>
    <t>ВЕНТИЛЬ РАДИАТОРНЫЙ ТЕРМОСТАТИЧЕСКИЙ УГЛОВОЙ</t>
  </si>
  <si>
    <t>ПОДКЛЮЧЕНИЕ К РАДИАТОРУ - УГОЛЬНИК 20 45° ТРУБКА 270</t>
  </si>
  <si>
    <t xml:space="preserve"> ПОДКЛЮЧЕНИЕ К РАДИАТОРУ - УГОЛЬНИК 20 45° ТРУБКА 720</t>
  </si>
  <si>
    <t xml:space="preserve"> ПОДКЛЮЧЕНИЕ К РАДИАТОРУ - УГОЛЬНИК 20 90° ТРУБКА 270</t>
  </si>
  <si>
    <t xml:space="preserve"> ПОДКЛЮЧЕНИЕ К РАДИАТОРУ - УГОЛЬНИК 20 90° ТРУБКА 720</t>
  </si>
  <si>
    <t xml:space="preserve"> ВЕНТИЛЬ РАДИАТОРНЫЙ  ПРЯМОЙ </t>
  </si>
  <si>
    <t xml:space="preserve"> ВЕНТИЛЬ РАДИАТОРНЫЙ  УГЛОВОЙ</t>
  </si>
  <si>
    <t>SVER020XXX</t>
  </si>
  <si>
    <t>SVER020KXX</t>
  </si>
  <si>
    <t>SKORP12045270</t>
  </si>
  <si>
    <t>SKORP12045720</t>
  </si>
  <si>
    <t>SKORP02090270</t>
  </si>
  <si>
    <t>SKORP02090720</t>
  </si>
  <si>
    <t>ДВОЙНОЙ КОЛЛЕКТОР PP-RCT</t>
  </si>
  <si>
    <t>ТРОЙНОЙ КОЛЛЕКТОР PP-RCT</t>
  </si>
  <si>
    <t>КОЛЛЕКТОР С ТЕРМОСТАТИЧЕСКИМИ ВЕНТИЛЯМИ, ДВОЙНОЙ</t>
  </si>
  <si>
    <t>КОЛЛЕКТОР С ТЕРМОСТАТИЧЕСКИМИ ВЕНТИЛЯМИ, ТРОЙНОЙ</t>
  </si>
  <si>
    <t>ГНЕЗДО РАСХОДОМЕРА</t>
  </si>
  <si>
    <t>16/32</t>
  </si>
  <si>
    <t>20/32</t>
  </si>
  <si>
    <t>SROZ132162RCT</t>
  </si>
  <si>
    <t>SROZ132202RCT</t>
  </si>
  <si>
    <t>SROZ132163RCT</t>
  </si>
  <si>
    <t>SROZ132203RCT</t>
  </si>
  <si>
    <t>SROZI032162RCT</t>
  </si>
  <si>
    <t>SROZI032202RCT</t>
  </si>
  <si>
    <t>SROZI032163RCT</t>
  </si>
  <si>
    <t>SROZI032203RCT</t>
  </si>
  <si>
    <t>STPI2016RCT</t>
  </si>
  <si>
    <t>STPI2020RCT</t>
  </si>
  <si>
    <t>IV. СПЕЦИАЛЬНЫЕ ФИТИНГИ ДЛЯ ОТОПЛЕНИЯ</t>
  </si>
  <si>
    <t>V. ПРИНАДЛЕЖНОСТИ И ВСПОМОГАТЕЛЬНОЕ ОБОРУДОВАНИЕ</t>
  </si>
  <si>
    <r>
      <rPr>
        <b/>
        <sz val="9"/>
        <rFont val="Arial"/>
        <family val="2"/>
      </rPr>
      <t>Кoд</t>
    </r>
  </si>
  <si>
    <r>
      <rPr>
        <b/>
        <sz val="9"/>
        <rFont val="Arial"/>
        <family val="2"/>
      </rPr>
      <t>Изделие</t>
    </r>
  </si>
  <si>
    <t>Диаметр, мм</t>
  </si>
  <si>
    <r>
      <rPr>
        <b/>
        <sz val="10"/>
        <rFont val="Arial"/>
        <family val="2"/>
      </rPr>
      <t xml:space="preserve">упаковка
</t>
    </r>
    <r>
      <rPr>
        <b/>
        <sz val="10"/>
        <rFont val="Arial"/>
        <family val="2"/>
      </rPr>
      <t>м</t>
    </r>
  </si>
  <si>
    <r>
      <rPr>
        <b/>
        <sz val="9"/>
        <rFont val="Arial"/>
        <family val="2"/>
      </rPr>
      <t>Веc (кг/шт)</t>
    </r>
  </si>
  <si>
    <r>
      <rPr>
        <sz val="10"/>
        <rFont val="Arial"/>
        <family val="2"/>
      </rPr>
      <t>STR160RCTS5</t>
    </r>
  </si>
  <si>
    <r>
      <rPr>
        <sz val="10"/>
        <rFont val="Arial"/>
        <family val="2"/>
      </rPr>
      <t>Труба PP-RCT, S5/SDR 11</t>
    </r>
  </si>
  <si>
    <r>
      <rPr>
        <sz val="9"/>
        <rFont val="Arial"/>
        <family val="2"/>
      </rPr>
      <t>160x14,6</t>
    </r>
  </si>
  <si>
    <r>
      <rPr>
        <sz val="10"/>
        <rFont val="Arial"/>
        <family val="2"/>
      </rPr>
      <t>STR200RCTS5</t>
    </r>
  </si>
  <si>
    <r>
      <rPr>
        <sz val="9"/>
        <rFont val="Arial"/>
        <family val="2"/>
      </rPr>
      <t>200x18,2</t>
    </r>
  </si>
  <si>
    <r>
      <rPr>
        <sz val="10"/>
        <rFont val="Arial"/>
        <family val="2"/>
      </rPr>
      <t>STR250RCTS5</t>
    </r>
  </si>
  <si>
    <r>
      <rPr>
        <sz val="9"/>
        <rFont val="Arial"/>
        <family val="2"/>
      </rPr>
      <t>250x22,7</t>
    </r>
  </si>
  <si>
    <r>
      <rPr>
        <sz val="10"/>
        <rFont val="Arial"/>
        <family val="2"/>
      </rPr>
      <t>SKO16090XXX</t>
    </r>
  </si>
  <si>
    <t>Угольник 90⁰, PP-RCT S5/SDR11</t>
  </si>
  <si>
    <r>
      <rPr>
        <sz val="10"/>
        <rFont val="Arial"/>
        <family val="2"/>
      </rPr>
      <t>SKO20090XXX</t>
    </r>
  </si>
  <si>
    <r>
      <rPr>
        <sz val="10"/>
        <rFont val="Arial"/>
        <family val="2"/>
      </rPr>
      <t>SKO25090XXX</t>
    </r>
  </si>
  <si>
    <r>
      <rPr>
        <sz val="10"/>
        <rFont val="Arial"/>
        <family val="2"/>
      </rPr>
      <t>SKO16045XXX</t>
    </r>
  </si>
  <si>
    <t>Угольник 45⁰, PP-RCT S5/SDR11</t>
  </si>
  <si>
    <r>
      <rPr>
        <sz val="10"/>
        <rFont val="Arial"/>
        <family val="2"/>
      </rPr>
      <t>SKO20045XXX</t>
    </r>
  </si>
  <si>
    <r>
      <rPr>
        <sz val="10"/>
        <rFont val="Arial"/>
        <family val="2"/>
      </rPr>
      <t>SKO25045XXX</t>
    </r>
  </si>
  <si>
    <r>
      <rPr>
        <sz val="10"/>
        <rFont val="Arial"/>
        <family val="2"/>
      </rPr>
      <t>STK160XXXXX</t>
    </r>
  </si>
  <si>
    <r>
      <rPr>
        <sz val="10"/>
        <rFont val="Arial"/>
        <family val="2"/>
      </rPr>
      <t>Тройник PP-RCT, S5/SDR 11</t>
    </r>
  </si>
  <si>
    <r>
      <rPr>
        <sz val="10"/>
        <rFont val="Arial"/>
        <family val="2"/>
      </rPr>
      <t>STK200XXXXX</t>
    </r>
  </si>
  <si>
    <r>
      <rPr>
        <sz val="10"/>
        <rFont val="Arial"/>
        <family val="2"/>
      </rPr>
      <t>STK250XXXXX</t>
    </r>
  </si>
  <si>
    <r>
      <rPr>
        <sz val="10"/>
        <rFont val="Arial"/>
        <family val="2"/>
      </rPr>
      <t>SRE1160110X</t>
    </r>
  </si>
  <si>
    <r>
      <rPr>
        <sz val="10"/>
        <rFont val="Arial"/>
        <family val="2"/>
      </rPr>
      <t>Муфта переходная PP-RCT, S5/SDR</t>
    </r>
  </si>
  <si>
    <r>
      <rPr>
        <sz val="9"/>
        <rFont val="Arial"/>
        <family val="2"/>
      </rPr>
      <t>160/110</t>
    </r>
  </si>
  <si>
    <r>
      <rPr>
        <sz val="10"/>
        <rFont val="Arial"/>
        <family val="2"/>
      </rPr>
      <t>SRE1160125X</t>
    </r>
  </si>
  <si>
    <r>
      <rPr>
        <sz val="9"/>
        <rFont val="Arial"/>
        <family val="2"/>
      </rPr>
      <t>160/125</t>
    </r>
  </si>
  <si>
    <r>
      <rPr>
        <sz val="10"/>
        <rFont val="Arial"/>
        <family val="2"/>
      </rPr>
      <t>SRE1200160X</t>
    </r>
  </si>
  <si>
    <r>
      <rPr>
        <sz val="9"/>
        <rFont val="Arial"/>
        <family val="2"/>
      </rPr>
      <t>200/160</t>
    </r>
  </si>
  <si>
    <r>
      <rPr>
        <sz val="10"/>
        <rFont val="Arial"/>
        <family val="2"/>
      </rPr>
      <t>SRE1250160X</t>
    </r>
  </si>
  <si>
    <r>
      <rPr>
        <sz val="9"/>
        <rFont val="Arial"/>
        <family val="2"/>
      </rPr>
      <t>250/160</t>
    </r>
  </si>
  <si>
    <r>
      <rPr>
        <sz val="10"/>
        <rFont val="Arial"/>
        <family val="2"/>
      </rPr>
      <t>SRE1250200X</t>
    </r>
  </si>
  <si>
    <r>
      <rPr>
        <sz val="9"/>
        <rFont val="Arial"/>
        <family val="2"/>
      </rPr>
      <t>250/200</t>
    </r>
  </si>
  <si>
    <r>
      <rPr>
        <sz val="10"/>
        <rFont val="Arial"/>
        <family val="2"/>
      </rPr>
      <t>SLN160XXXXX</t>
    </r>
  </si>
  <si>
    <r>
      <rPr>
        <sz val="10"/>
        <rFont val="Arial"/>
        <family val="2"/>
      </rPr>
      <t>Бурт PP-RCT, S5/SDR 11</t>
    </r>
  </si>
  <si>
    <r>
      <rPr>
        <sz val="10"/>
        <rFont val="Arial"/>
        <family val="2"/>
      </rPr>
      <t>SLN200XXXXX</t>
    </r>
  </si>
  <si>
    <r>
      <rPr>
        <sz val="10"/>
        <rFont val="Arial"/>
        <family val="2"/>
      </rPr>
      <t>SLN250XXXXX</t>
    </r>
  </si>
  <si>
    <t>Система Ekoplastik большие диаметры состоит из цельнопластиковых труб и фитингов, изготовленных из материала, PP-RCT.</t>
  </si>
  <si>
    <t>Система предполагает соединение сваркой встык.</t>
  </si>
  <si>
    <r>
      <t xml:space="preserve">I. ТРУБА PP-RCT </t>
    </r>
    <r>
      <rPr>
        <b/>
        <sz val="14"/>
        <rFont val="Arial Cyr"/>
        <charset val="204"/>
      </rPr>
      <t>FIBER BASALT PLUS</t>
    </r>
    <r>
      <rPr>
        <b/>
        <sz val="11"/>
        <rFont val="Arial Cyr"/>
        <family val="2"/>
        <charset val="204"/>
      </rPr>
      <t xml:space="preserve"> S 3,2 / SDR 7,4 / PN 28 (расчет)</t>
    </r>
  </si>
  <si>
    <t>I. ТРУБА PPR S 5 / PN 10 / SDR 11 (пр-во Россия)</t>
  </si>
  <si>
    <t>I. ТРУБА PPR S 3,2 / PN 16 / SDR 7,4 (пр-во Россия)</t>
  </si>
  <si>
    <t>I. ТРУБА PPR S 2,5 / PN 20 / SDR 6 (пр-во Россия)</t>
  </si>
  <si>
    <t>SKO12590RCT</t>
  </si>
  <si>
    <t>SKO12545RCT</t>
  </si>
  <si>
    <t>STK125RCTX</t>
  </si>
  <si>
    <t>SNA125RCTX</t>
  </si>
  <si>
    <t>SRE1125110RCT</t>
  </si>
  <si>
    <t>SETDRZROZX</t>
  </si>
  <si>
    <t xml:space="preserve"> КРЕПЁЖНЫЙ КОМПЛЕКТ ДЛЯ КРЕПЛЕНИЯ КОЛЛЕКТОРОВ</t>
  </si>
  <si>
    <t>( 4×пластмассовая скоба, 4×шуруп для скобы, 4×болт крепёжный, 2×хомут крепёжный)</t>
  </si>
  <si>
    <t>BTR020P16X</t>
  </si>
  <si>
    <t>BTR025P16X</t>
  </si>
  <si>
    <t>BTR032P16X</t>
  </si>
  <si>
    <t>BTR040P16X</t>
  </si>
  <si>
    <t>BTR020P20X</t>
  </si>
  <si>
    <t>BTR025P20X</t>
  </si>
  <si>
    <t>BTR032P20X</t>
  </si>
  <si>
    <t>BTR040P20X</t>
  </si>
  <si>
    <t>BTRFB020TRCT</t>
  </si>
  <si>
    <t>BTRFB025TRCT</t>
  </si>
  <si>
    <t>BTRFB032TRCT</t>
  </si>
  <si>
    <t>BTRFB040TRCT</t>
  </si>
  <si>
    <t>BRE02520XX</t>
  </si>
  <si>
    <t>BRE03220XX</t>
  </si>
  <si>
    <t>BRE03225XX</t>
  </si>
  <si>
    <t>BTKI02525X</t>
  </si>
  <si>
    <t>BTKI03232X</t>
  </si>
  <si>
    <t>32x 1"x32</t>
  </si>
  <si>
    <t>BTKE02020X</t>
  </si>
  <si>
    <t>BTKE02525X</t>
  </si>
  <si>
    <t>BTKE03232X</t>
  </si>
  <si>
    <t>THERM ТРОЙНИК С МЕТАЛ. РЕЗЬБОЙ НАРУЖНОЙ</t>
  </si>
  <si>
    <t>20x1/2"х20</t>
  </si>
  <si>
    <t>25x3/4"х25</t>
  </si>
  <si>
    <t>32x 1"х32</t>
  </si>
  <si>
    <t>BNK020XXXX</t>
  </si>
  <si>
    <t>BNKE02020X</t>
  </si>
  <si>
    <t>BNKD02020X</t>
  </si>
  <si>
    <t>BSHI02020X</t>
  </si>
  <si>
    <t>BSHI02525X</t>
  </si>
  <si>
    <t>BSHE02020X</t>
  </si>
  <si>
    <t>BSHE02525X</t>
  </si>
  <si>
    <t>Цена, евро</t>
  </si>
  <si>
    <t xml:space="preserve"> ТРУБА FIBER BASALT CLIMA S5/SDR 11</t>
  </si>
  <si>
    <t>TTRFBC160RCT</t>
  </si>
  <si>
    <t>TTRFBC200RCT</t>
  </si>
  <si>
    <t>TTRFBC250RCT</t>
  </si>
  <si>
    <t>Продукция изготавливается под заказ, минимальный срок производства составляет 30 дней</t>
  </si>
  <si>
    <t>160x14,6</t>
  </si>
  <si>
    <t>200x18,2</t>
  </si>
  <si>
    <t>250x22,7</t>
  </si>
  <si>
    <t>PRI160NXXX</t>
  </si>
  <si>
    <t>PRI200NXXX</t>
  </si>
  <si>
    <t>PRI250NXXX</t>
  </si>
  <si>
    <t xml:space="preserve"> СВОБОДНЫЙ ФЛАНЕЦ</t>
  </si>
  <si>
    <t>TNS16050XX</t>
  </si>
  <si>
    <t>TNS20063XX</t>
  </si>
  <si>
    <t>TNS20075XX</t>
  </si>
  <si>
    <t>TNS25090XX</t>
  </si>
  <si>
    <t>TNS250110X</t>
  </si>
  <si>
    <t>Бурт PP-RCT, S5/SDR 11</t>
  </si>
  <si>
    <t xml:space="preserve"> ВВАРНОЕ СЕДЛО PP-RCT, S5/SDR 11</t>
  </si>
  <si>
    <t>160x50</t>
  </si>
  <si>
    <t>200x63</t>
  </si>
  <si>
    <t>200x75</t>
  </si>
  <si>
    <t>250x90</t>
  </si>
  <si>
    <t>250x110</t>
  </si>
  <si>
    <t>SNNS16040X</t>
  </si>
  <si>
    <t>SNNS16050X</t>
  </si>
  <si>
    <t>SNNS16063X</t>
  </si>
  <si>
    <t>SNNS20050X</t>
  </si>
  <si>
    <t>SNNS20063X</t>
  </si>
  <si>
    <t>SNNS20075X</t>
  </si>
  <si>
    <t>SNNS20090X</t>
  </si>
  <si>
    <t>SNNS25063X</t>
  </si>
  <si>
    <t>SNNS25075X</t>
  </si>
  <si>
    <t>SNNS25090X</t>
  </si>
  <si>
    <t>SNNS250110</t>
  </si>
  <si>
    <t xml:space="preserve"> НАСАДКА ДЛЯ ВВАРНОГО СЕДЛА ПАРНАЯ</t>
  </si>
  <si>
    <t>160x40</t>
  </si>
  <si>
    <t>160x63</t>
  </si>
  <si>
    <t>200x50</t>
  </si>
  <si>
    <t>200x90</t>
  </si>
  <si>
    <t>250x63</t>
  </si>
  <si>
    <t>250x75</t>
  </si>
  <si>
    <t>Введите курс Евро ЦБ на сегодня →</t>
  </si>
  <si>
    <r>
      <t xml:space="preserve">I. ТРУБА PPR S 5 / </t>
    </r>
    <r>
      <rPr>
        <b/>
        <sz val="14"/>
        <rFont val="Arial Cyr"/>
        <charset val="204"/>
      </rPr>
      <t>PN 10</t>
    </r>
    <r>
      <rPr>
        <b/>
        <sz val="11"/>
        <rFont val="Arial Cyr"/>
        <family val="2"/>
        <charset val="204"/>
      </rPr>
      <t xml:space="preserve"> / SDR 11 (пр-во Россия)</t>
    </r>
  </si>
  <si>
    <r>
      <t xml:space="preserve">I. ТРУБА PPR S 3,2 / </t>
    </r>
    <r>
      <rPr>
        <b/>
        <sz val="14"/>
        <rFont val="Arial Cyr"/>
        <charset val="204"/>
      </rPr>
      <t>PN 16</t>
    </r>
    <r>
      <rPr>
        <b/>
        <sz val="11"/>
        <rFont val="Arial Cyr"/>
        <family val="2"/>
        <charset val="204"/>
      </rPr>
      <t xml:space="preserve"> / SDR 7,4</t>
    </r>
  </si>
  <si>
    <r>
      <t xml:space="preserve">I. ТРУБА PPR S 2,5 / </t>
    </r>
    <r>
      <rPr>
        <b/>
        <sz val="14"/>
        <rFont val="Arial Cyr"/>
        <charset val="204"/>
      </rPr>
      <t>PN 20</t>
    </r>
    <r>
      <rPr>
        <b/>
        <sz val="11"/>
        <rFont val="Arial Cyr"/>
        <family val="2"/>
        <charset val="204"/>
      </rPr>
      <t xml:space="preserve"> / SDR 6</t>
    </r>
  </si>
  <si>
    <r>
      <t xml:space="preserve">I. ТРУБА PP-RCT </t>
    </r>
    <r>
      <rPr>
        <b/>
        <sz val="16"/>
        <rFont val="Arial Cyr"/>
        <charset val="204"/>
      </rPr>
      <t>EVO</t>
    </r>
    <r>
      <rPr>
        <b/>
        <sz val="11"/>
        <rFont val="Arial Cyr"/>
        <family val="2"/>
        <charset val="204"/>
      </rPr>
      <t xml:space="preserve"> S 3,2 / SDR 7,4</t>
    </r>
  </si>
  <si>
    <r>
      <t xml:space="preserve">I. ТРУБА PP-RCT </t>
    </r>
    <r>
      <rPr>
        <b/>
        <sz val="14"/>
        <rFont val="Arial Cyr"/>
        <charset val="204"/>
      </rPr>
      <t>STABI PLUS</t>
    </r>
    <r>
      <rPr>
        <b/>
        <sz val="11"/>
        <rFont val="Arial Cyr"/>
        <family val="2"/>
        <charset val="204"/>
      </rPr>
      <t xml:space="preserve"> S 3,2 / SDR 7,4 / PN 28 (расчет)</t>
    </r>
  </si>
  <si>
    <r>
      <t xml:space="preserve">I. ТРУБА PP-RCT FIBER BASALT PLUS S 4 / SDR 9 / PN 22 (расчет) </t>
    </r>
    <r>
      <rPr>
        <b/>
        <sz val="11"/>
        <rFont val="Arial Cyr"/>
        <charset val="204"/>
      </rPr>
      <t>под заказ</t>
    </r>
  </si>
  <si>
    <r>
      <t xml:space="preserve">I. УГОЛЬНИК 90° </t>
    </r>
    <r>
      <rPr>
        <b/>
        <sz val="11"/>
        <rFont val="Arial Cyr"/>
        <charset val="204"/>
      </rPr>
      <t>под заказ</t>
    </r>
  </si>
  <si>
    <r>
      <t xml:space="preserve">I. УГОЛЬНИК 45° </t>
    </r>
    <r>
      <rPr>
        <b/>
        <sz val="11"/>
        <rFont val="Arial Cyr"/>
        <charset val="204"/>
      </rPr>
      <t>под заказ</t>
    </r>
  </si>
  <si>
    <r>
      <t xml:space="preserve">I. ТРОЙНИК </t>
    </r>
    <r>
      <rPr>
        <b/>
        <sz val="11"/>
        <rFont val="Arial Cyr"/>
        <charset val="204"/>
      </rPr>
      <t>под заказ</t>
    </r>
  </si>
  <si>
    <r>
      <t xml:space="preserve">I. МУФТА </t>
    </r>
    <r>
      <rPr>
        <b/>
        <sz val="11"/>
        <rFont val="Arial Cyr"/>
        <charset val="204"/>
      </rPr>
      <t>под заказ</t>
    </r>
  </si>
  <si>
    <r>
      <t xml:space="preserve">I. МУФТА ПЕРЕХОДНАЯ - внутренняя / наружная </t>
    </r>
    <r>
      <rPr>
        <b/>
        <sz val="11"/>
        <rFont val="Arial Cyr"/>
        <charset val="204"/>
      </rPr>
      <t>под заказ</t>
    </r>
  </si>
  <si>
    <r>
      <t xml:space="preserve">I. СВОБОДНЫЙ ФЛАНЕЦ </t>
    </r>
    <r>
      <rPr>
        <b/>
        <sz val="11"/>
        <rFont val="Arial Cyr"/>
        <charset val="204"/>
      </rPr>
      <t>под заказ</t>
    </r>
  </si>
  <si>
    <r>
      <t xml:space="preserve">IV. МОНТАЖНОЕ ПРИСПОСОБЛЕНИЕ MP-125 (центратор, подставка со сварочным аппаратом 1400W, стальной чемодан с принадлежностями) </t>
    </r>
    <r>
      <rPr>
        <b/>
        <sz val="11"/>
        <rFont val="Arial Cyr"/>
        <charset val="204"/>
      </rPr>
      <t>под заказ</t>
    </r>
  </si>
  <si>
    <r>
      <t xml:space="preserve">IV. ОБРЕЗНОЕ УСТРОЙСТВО ДЛЯ АРМИРОВАННЫХ ТРУБ </t>
    </r>
    <r>
      <rPr>
        <b/>
        <sz val="11"/>
        <rFont val="Arial CE"/>
        <family val="2"/>
        <charset val="238"/>
      </rPr>
      <t>STABI и THERM</t>
    </r>
  </si>
  <si>
    <r>
      <t xml:space="preserve">THERM Труба S 3,2 / </t>
    </r>
    <r>
      <rPr>
        <b/>
        <sz val="14"/>
        <rFont val="Arial Cyr"/>
        <charset val="204"/>
      </rPr>
      <t>PN 16</t>
    </r>
    <r>
      <rPr>
        <b/>
        <sz val="11"/>
        <rFont val="Arial Cyr"/>
        <charset val="204"/>
      </rPr>
      <t xml:space="preserve"> / SDR 7,4</t>
    </r>
  </si>
  <si>
    <t>THERM Труба S 3,2 / PN 16 / SDR 7,4</t>
  </si>
  <si>
    <r>
      <t>THERM Труба S 2,5 /</t>
    </r>
    <r>
      <rPr>
        <b/>
        <sz val="14"/>
        <rFont val="Arial Cyr"/>
        <charset val="204"/>
      </rPr>
      <t xml:space="preserve"> PN 20</t>
    </r>
    <r>
      <rPr>
        <b/>
        <sz val="11"/>
        <rFont val="Arial Cyr"/>
        <charset val="204"/>
      </rPr>
      <t xml:space="preserve"> / SDR 6</t>
    </r>
  </si>
  <si>
    <t>THERM Труба S 2,5 / PN 20 / SDR 6</t>
  </si>
  <si>
    <r>
      <t xml:space="preserve">THERM Труба </t>
    </r>
    <r>
      <rPr>
        <b/>
        <sz val="14"/>
        <rFont val="Arial Cyr"/>
        <charset val="204"/>
      </rPr>
      <t>FIBER BASALT PLUS</t>
    </r>
    <r>
      <rPr>
        <b/>
        <sz val="11"/>
        <rFont val="Arial Cyr"/>
        <charset val="204"/>
      </rPr>
      <t xml:space="preserve"> S 3,2 / SDR 7,4</t>
    </r>
  </si>
  <si>
    <t>THERM Труба FIBER BASALT PLUS S 3,2 / SDR 7,4</t>
  </si>
  <si>
    <r>
      <t>THERM</t>
    </r>
    <r>
      <rPr>
        <b/>
        <sz val="11"/>
        <rFont val="Arial Cyr"/>
        <family val="2"/>
        <charset val="204"/>
      </rPr>
      <t xml:space="preserve"> ТРУБА PP-RCT </t>
    </r>
    <r>
      <rPr>
        <b/>
        <sz val="14"/>
        <rFont val="Arial Cyr"/>
        <charset val="204"/>
      </rPr>
      <t>THERM PLUS</t>
    </r>
  </si>
  <si>
    <r>
      <t>THERM</t>
    </r>
    <r>
      <rPr>
        <b/>
        <sz val="11"/>
        <rFont val="Arial Cyr"/>
        <family val="2"/>
        <charset val="204"/>
      </rPr>
      <t xml:space="preserve"> ТРУБА PP-RCT THERM PLUS</t>
    </r>
  </si>
  <si>
    <r>
      <t>THERM</t>
    </r>
    <r>
      <rPr>
        <b/>
        <sz val="11"/>
        <rFont val="Arial Cyr"/>
        <family val="2"/>
        <charset val="204"/>
      </rPr>
      <t xml:space="preserve"> ТРУБА СОЕДИНИТЕЛЬНАЯ PN 20 (в отрезках по 40см)</t>
    </r>
  </si>
  <si>
    <r>
      <t>THERM</t>
    </r>
    <r>
      <rPr>
        <b/>
        <sz val="11"/>
        <rFont val="Arial Cyr"/>
        <family val="2"/>
        <charset val="204"/>
      </rPr>
      <t xml:space="preserve"> УГОЛЬНИК 90°</t>
    </r>
  </si>
  <si>
    <r>
      <t>THERM</t>
    </r>
    <r>
      <rPr>
        <b/>
        <sz val="11"/>
        <rFont val="Arial Cyr"/>
        <family val="2"/>
        <charset val="204"/>
      </rPr>
      <t xml:space="preserve"> УГОЛЬНИК 45°</t>
    </r>
  </si>
  <si>
    <r>
      <t>THERM</t>
    </r>
    <r>
      <rPr>
        <b/>
        <sz val="11"/>
        <rFont val="Arial Cyr"/>
        <family val="2"/>
        <charset val="204"/>
      </rPr>
      <t xml:space="preserve"> УГОЛЬНИК 90° внутренний / наружный</t>
    </r>
  </si>
  <si>
    <r>
      <t xml:space="preserve">THERM </t>
    </r>
    <r>
      <rPr>
        <b/>
        <sz val="11"/>
        <rFont val="Arial Cyr"/>
        <family val="2"/>
        <charset val="204"/>
      </rPr>
      <t>УГОЛЬНИК 45° внутренний/наружный</t>
    </r>
  </si>
  <si>
    <r>
      <t>THERM</t>
    </r>
    <r>
      <rPr>
        <b/>
        <sz val="11"/>
        <rFont val="Arial Cyr"/>
        <family val="2"/>
        <charset val="204"/>
      </rPr>
      <t xml:space="preserve"> ТРОЙНИК </t>
    </r>
  </si>
  <si>
    <r>
      <t>THERM</t>
    </r>
    <r>
      <rPr>
        <b/>
        <sz val="11"/>
        <rFont val="Arial Cyr"/>
        <family val="2"/>
        <charset val="204"/>
      </rPr>
      <t xml:space="preserve"> ТРОЙНИК ПЕРЕXОДНЫЙ</t>
    </r>
  </si>
  <si>
    <r>
      <t>THERM</t>
    </r>
    <r>
      <rPr>
        <b/>
        <sz val="11"/>
        <rFont val="Arial Cyr"/>
        <family val="2"/>
        <charset val="204"/>
      </rPr>
      <t xml:space="preserve"> ТРОЙНИК ОБОЮДНО ПЕРЕXОДНЫЙ</t>
    </r>
  </si>
  <si>
    <r>
      <t xml:space="preserve">THERM </t>
    </r>
    <r>
      <rPr>
        <b/>
        <sz val="11"/>
        <rFont val="Arial Cyr"/>
        <family val="2"/>
        <charset val="204"/>
      </rPr>
      <t>КРЕСТ</t>
    </r>
  </si>
  <si>
    <r>
      <t xml:space="preserve">THERM </t>
    </r>
    <r>
      <rPr>
        <b/>
        <sz val="11"/>
        <rFont val="Arial CE"/>
        <family val="2"/>
        <charset val="238"/>
      </rPr>
      <t>ОТВОД</t>
    </r>
  </si>
  <si>
    <r>
      <t>THERM</t>
    </r>
    <r>
      <rPr>
        <b/>
        <sz val="11"/>
        <rFont val="Arial CE"/>
        <family val="2"/>
        <charset val="238"/>
      </rPr>
      <t xml:space="preserve"> РАСПРЕДЕЛИТЕЛЬНЫЙ УЗЕЛ</t>
    </r>
  </si>
  <si>
    <r>
      <t>THERM</t>
    </r>
    <r>
      <rPr>
        <b/>
        <sz val="11"/>
        <rFont val="Arial Cyr"/>
        <family val="2"/>
        <charset val="204"/>
      </rPr>
      <t xml:space="preserve"> МУФТА</t>
    </r>
  </si>
  <si>
    <r>
      <t>THERM</t>
    </r>
    <r>
      <rPr>
        <b/>
        <sz val="11"/>
        <rFont val="Arial Cyr"/>
        <family val="2"/>
        <charset val="204"/>
      </rPr>
      <t xml:space="preserve"> МУФТА ПЕРЕХОДНАЯ </t>
    </r>
  </si>
  <si>
    <r>
      <t>THERM</t>
    </r>
    <r>
      <rPr>
        <b/>
        <sz val="11"/>
        <rFont val="Arial Cyr"/>
        <family val="2"/>
        <charset val="204"/>
      </rPr>
      <t xml:space="preserve"> МУФТА ПЕРЕХОДНАЯ</t>
    </r>
  </si>
  <si>
    <r>
      <t>THERM</t>
    </r>
    <r>
      <rPr>
        <b/>
        <sz val="11"/>
        <rFont val="Arial Cyr"/>
        <family val="2"/>
        <charset val="204"/>
      </rPr>
      <t xml:space="preserve"> МУФТА ПЕРЕХОДНАЯ внутренняя / наружная</t>
    </r>
  </si>
  <si>
    <r>
      <t xml:space="preserve">THERM </t>
    </r>
    <r>
      <rPr>
        <b/>
        <sz val="11"/>
        <rFont val="Arial Cyr"/>
        <family val="2"/>
        <charset val="204"/>
      </rPr>
      <t>ЗАГЛУШКА</t>
    </r>
  </si>
  <si>
    <r>
      <t>THERM</t>
    </r>
    <r>
      <rPr>
        <b/>
        <sz val="11"/>
        <rFont val="Arial Cyr"/>
        <family val="2"/>
        <charset val="204"/>
      </rPr>
      <t xml:space="preserve"> ПЕРЕХОД С МЕТАЛЛИЧЕСКОЙ РЕЗЬБОЙ НАРУЖНОЙ</t>
    </r>
  </si>
  <si>
    <r>
      <t>THERM</t>
    </r>
    <r>
      <rPr>
        <b/>
        <sz val="11"/>
        <rFont val="Arial Cyr"/>
        <family val="2"/>
        <charset val="204"/>
      </rPr>
      <t xml:space="preserve"> ПЕРЕХОД С МЕТАЛЛИЧЕСКОЙ РЕЗЬБОЙ ВНУТРЕННЕЙ</t>
    </r>
  </si>
  <si>
    <r>
      <t>THERM</t>
    </r>
    <r>
      <rPr>
        <b/>
        <sz val="11"/>
        <rFont val="Arial Cyr"/>
        <family val="2"/>
        <charset val="204"/>
      </rPr>
      <t xml:space="preserve"> ПЕРЕХОД С МЕТАЛЛИЧЕСКОЙ ВСТАВКОЙ И НАКИДНОЙ ГАЙКОЙ</t>
    </r>
  </si>
  <si>
    <r>
      <t>THERM</t>
    </r>
    <r>
      <rPr>
        <b/>
        <sz val="11"/>
        <rFont val="Arial Cyr"/>
        <family val="2"/>
        <charset val="204"/>
      </rPr>
      <t xml:space="preserve"> ЕВРОКОНУС С НАКИДНОЙ ГАЙКОЙ</t>
    </r>
  </si>
  <si>
    <r>
      <t>THERM</t>
    </r>
    <r>
      <rPr>
        <b/>
        <sz val="11"/>
        <rFont val="Arial Cyr"/>
        <family val="2"/>
        <charset val="204"/>
      </rPr>
      <t xml:space="preserve"> УГОЛЬНИК 90° С МЕТАЛЛИЧЕСКОЙ РЕЗЬБОЙ НАРУЖНОЙ  </t>
    </r>
  </si>
  <si>
    <r>
      <t>THERM</t>
    </r>
    <r>
      <rPr>
        <b/>
        <sz val="11"/>
        <rFont val="Arial Cyr"/>
        <family val="2"/>
        <charset val="204"/>
      </rPr>
      <t xml:space="preserve"> УГОЛЬНИК 90° С МЕТАЛЛИЧЕСКОЙ РЕЗЬБОЙ ВНУТРЕННЕЙ </t>
    </r>
  </si>
  <si>
    <r>
      <t>THERM</t>
    </r>
    <r>
      <rPr>
        <b/>
        <sz val="11"/>
        <rFont val="Arial Cyr"/>
        <family val="2"/>
        <charset val="204"/>
      </rPr>
      <t xml:space="preserve">  НАСТЕННЫЙ УГОЛЬНИК (с внутренней резьбой и креплением)</t>
    </r>
  </si>
  <si>
    <r>
      <t>THERM</t>
    </r>
    <r>
      <rPr>
        <b/>
        <sz val="11"/>
        <rFont val="Arial Cyr"/>
        <family val="2"/>
        <charset val="204"/>
      </rPr>
      <t xml:space="preserve">  НАСТЕННЫЙ УГОЛЬНИК (с наружной резьбой и креплением)</t>
    </r>
  </si>
  <si>
    <r>
      <t>THERM</t>
    </r>
    <r>
      <rPr>
        <b/>
        <sz val="11"/>
        <rFont val="Arial Cyr"/>
        <family val="2"/>
        <charset val="204"/>
      </rPr>
      <t xml:space="preserve">  КОМПЛЕКТ ДЛЯ СМЕСИТЕЛЯ НАСТЕННЫЙ</t>
    </r>
  </si>
  <si>
    <r>
      <t>THERM</t>
    </r>
    <r>
      <rPr>
        <b/>
        <sz val="11"/>
        <rFont val="Arial Cyr"/>
        <family val="2"/>
        <charset val="204"/>
      </rPr>
      <t xml:space="preserve"> ТРОЙНИК С МЕТАЛ. РЕЗЬБОЙ ВНУТРЕННЕЙ</t>
    </r>
  </si>
  <si>
    <t>THERM ТРОЙНИК С МЕТАЛ. РЕЗЬБОЙ ВНУТРЕННЕЙ</t>
  </si>
  <si>
    <r>
      <t xml:space="preserve">THERM </t>
    </r>
    <r>
      <rPr>
        <b/>
        <sz val="11"/>
        <rFont val="Arial CE"/>
        <family val="2"/>
        <charset val="238"/>
      </rPr>
      <t>ФИЛЬТР</t>
    </r>
  </si>
  <si>
    <t>THERM ШАРОВОЙ КРАН</t>
  </si>
  <si>
    <r>
      <t xml:space="preserve">THERM </t>
    </r>
    <r>
      <rPr>
        <b/>
        <sz val="11"/>
        <rFont val="Arial CE"/>
        <family val="2"/>
        <charset val="238"/>
      </rPr>
      <t>РАЗБОРНОЕ СОЕДИНЕНИЕ С ВНУТРЕННЕЙ РЕЗЬБОЙ</t>
    </r>
  </si>
  <si>
    <r>
      <t xml:space="preserve">THERM </t>
    </r>
    <r>
      <rPr>
        <b/>
        <sz val="11"/>
        <rFont val="Arial CE"/>
        <family val="2"/>
        <charset val="238"/>
      </rPr>
      <t>РАЗБОРНОЕ СОЕДИНЕНИЕ С НАРУЖНЕЙ РЕЗЬБОЙ</t>
    </r>
  </si>
  <si>
    <r>
      <t xml:space="preserve">THERM </t>
    </r>
    <r>
      <rPr>
        <b/>
        <sz val="11"/>
        <rFont val="Arial CE"/>
        <family val="2"/>
        <charset val="238"/>
      </rPr>
      <t>РАСТРУБНОЕ СОЕДИНЕНИЕ С ВНУТРЕННЕЙ РЕЗЬБОЙ</t>
    </r>
  </si>
  <si>
    <r>
      <t xml:space="preserve">THERM </t>
    </r>
    <r>
      <rPr>
        <b/>
        <sz val="11"/>
        <rFont val="Arial CE"/>
        <family val="2"/>
        <charset val="238"/>
      </rPr>
      <t>РАСТРУБНОЕ СОЕДИНЕНИЕ С НАРУЖНОЙ РЕЗЬБОЙ</t>
    </r>
  </si>
  <si>
    <r>
      <t xml:space="preserve">THERM </t>
    </r>
    <r>
      <rPr>
        <b/>
        <sz val="11"/>
        <rFont val="Arial Cyr"/>
        <family val="2"/>
        <charset val="204"/>
      </rPr>
      <t>ШТУЦЕР С ВЫПУСКНЫМ ВЕНТИЛЕМ вн/нар</t>
    </r>
  </si>
  <si>
    <r>
      <t xml:space="preserve">THERM </t>
    </r>
    <r>
      <rPr>
        <b/>
        <sz val="11"/>
        <rFont val="Arial CE"/>
        <family val="2"/>
        <charset val="238"/>
      </rPr>
      <t>ПОДКЛЮЧЕНИЕ К РАДИАТОРУ УГОЛЬНИК 45</t>
    </r>
    <r>
      <rPr>
        <b/>
        <sz val="11"/>
        <rFont val="Calibri"/>
        <family val="2"/>
        <charset val="204"/>
      </rPr>
      <t>°</t>
    </r>
  </si>
  <si>
    <r>
      <t xml:space="preserve">THERM </t>
    </r>
    <r>
      <rPr>
        <b/>
        <sz val="11"/>
        <rFont val="Arial CE"/>
        <family val="2"/>
        <charset val="238"/>
      </rPr>
      <t>ПОДКЛЮЧЕНИЕ К РАДИАТОРУ УГОЛЬНИК 90</t>
    </r>
    <r>
      <rPr>
        <b/>
        <sz val="11"/>
        <rFont val="Calibri"/>
        <family val="2"/>
        <charset val="204"/>
      </rPr>
      <t>°</t>
    </r>
  </si>
  <si>
    <r>
      <t xml:space="preserve">THERM </t>
    </r>
    <r>
      <rPr>
        <b/>
        <sz val="11"/>
        <rFont val="Arial Cyr"/>
        <family val="2"/>
        <charset val="204"/>
      </rPr>
      <t>ЗАЩИТНАЯ МАНЖЕТА</t>
    </r>
  </si>
  <si>
    <r>
      <t xml:space="preserve">THERM </t>
    </r>
    <r>
      <rPr>
        <b/>
        <sz val="11"/>
        <rFont val="Arial Cyr"/>
        <family val="2"/>
        <charset val="204"/>
      </rPr>
      <t>ДВОЙНАЯ ЗАЩИТНАЯ МАНЖЕТА</t>
    </r>
  </si>
  <si>
    <t>THERM ОПОРА</t>
  </si>
  <si>
    <r>
      <t>THERM</t>
    </r>
    <r>
      <rPr>
        <b/>
        <sz val="11"/>
        <rFont val="Arial Cyr"/>
        <family val="2"/>
        <charset val="204"/>
      </rPr>
      <t xml:space="preserve"> ДВОЙНАЯ ОПОРА</t>
    </r>
  </si>
  <si>
    <t>Спецпредложение</t>
  </si>
  <si>
    <t>Опт от 10т.руб.</t>
  </si>
  <si>
    <t>Опт</t>
  </si>
  <si>
    <t>Опт              (от 10 т. руб)</t>
  </si>
  <si>
    <t>Опт (EURO)</t>
  </si>
  <si>
    <t>Розница (EURO)</t>
  </si>
  <si>
    <t>Опт в EURO</t>
  </si>
  <si>
    <t>Розница EURO</t>
  </si>
  <si>
    <t>Опт EURО</t>
  </si>
  <si>
    <t>РОЗНИЦА EURО</t>
  </si>
  <si>
    <t>КУРС</t>
  </si>
  <si>
    <t>Рознца (Руб.)</t>
  </si>
  <si>
    <t xml:space="preserve">Опт (EURO) </t>
  </si>
  <si>
    <t>I. ТРУБА PP-RCT FIBER BASALT CLIMA  S 4 / SDR 9 / PN 22 (расчет)</t>
  </si>
  <si>
    <t>20x2,3</t>
  </si>
  <si>
    <t>25x2,8</t>
  </si>
  <si>
    <t>I. ТРУБА PP-RCT FIBER BASALT CLIMA  S 5 / SDR 11 / PN 18 (расчет)</t>
  </si>
  <si>
    <t>32x2,9</t>
  </si>
  <si>
    <t>40x3,7</t>
  </si>
  <si>
    <t>50x4,6</t>
  </si>
  <si>
    <t>63x5,8</t>
  </si>
  <si>
    <t>75x6,8</t>
  </si>
  <si>
    <t>90x8,2</t>
  </si>
  <si>
    <t>125x11,4</t>
  </si>
  <si>
    <r>
      <t>ЦВЕТ</t>
    </r>
    <r>
      <rPr>
        <sz val="22"/>
        <color rgb="FF00B050"/>
        <rFont val="Arial CE"/>
        <charset val="204"/>
      </rPr>
      <t xml:space="preserve"> ЗЕЛЕНЫЙ</t>
    </r>
  </si>
  <si>
    <t>ЦБ РФ</t>
  </si>
  <si>
    <t>Опт (Руб.)</t>
  </si>
  <si>
    <t>Спец предложение (Руб.)</t>
  </si>
  <si>
    <t xml:space="preserve">Розница 2018 (EURO) </t>
  </si>
  <si>
    <t>TTRFBC020TRCT</t>
  </si>
  <si>
    <t>TTRFBC025TRCT</t>
  </si>
  <si>
    <t>TTRFBC032TRCT</t>
  </si>
  <si>
    <t>TTRFBC040TRCT</t>
  </si>
  <si>
    <t>TTRFBC050TRCT</t>
  </si>
  <si>
    <t>TTRFBC063TRCT</t>
  </si>
  <si>
    <t>TTRFBC075TRCT</t>
  </si>
  <si>
    <r>
      <t>I. ТРУБА PP-RCT FIBER BASALT CLIMA  S 5 / SDR 11 / PN 18 (расчет)</t>
    </r>
    <r>
      <rPr>
        <b/>
        <sz val="11"/>
        <rFont val="Arial"/>
        <family val="2"/>
        <charset val="204"/>
      </rPr>
      <t>⃰</t>
    </r>
  </si>
  <si>
    <t>TTRFBC090TRCT</t>
  </si>
  <si>
    <t>TTRFBC110TRCT</t>
  </si>
  <si>
    <t>TTRFBC125TRCT</t>
  </si>
  <si>
    <r>
      <rPr>
        <sz val="10"/>
        <color rgb="FFFF0000"/>
        <rFont val="Calibri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⃰  Изготовление под заказ, срок производства 30 дней</t>
    </r>
  </si>
  <si>
    <r>
      <rPr>
        <b/>
        <sz val="14"/>
        <rFont val="Arial CE"/>
        <charset val="204"/>
      </rPr>
      <t xml:space="preserve">СИСТЕМА EKOPLASTIK ДЛЯ КОНДИЦИОНИРОВАНИЯ ВОЗДУХА    </t>
    </r>
    <r>
      <rPr>
        <sz val="10"/>
        <rFont val="Arial CE"/>
        <charset val="238"/>
      </rPr>
      <t xml:space="preserve">                                                                                                                                                                                                           Ознаменовав большой успех труб FIBER BASALT PLUS, компания Wavin Ekoplastik выходит на рынок с новыми изделиями - серией Clima. Эти трубы предназначены для холодной воды, систем водяного охлаждения, систем кондиционирования и промышленного водораспределения, где температура теплоносителя / хладагента обычно не превышает 40 ° C. Конструкция труб основана на успешной концепции FIBER BASALT PLUS, которые пользуются большим спросом на рынке
</t>
    </r>
    <r>
      <rPr>
        <b/>
        <sz val="12"/>
        <rFont val="Arial CE"/>
        <charset val="204"/>
      </rPr>
      <t>ТРУБЫ ДЛЯ СИСТЕМ КОНДИЦИОНИРОВАНИЯ</t>
    </r>
    <r>
      <rPr>
        <sz val="10"/>
        <rFont val="Arial CE"/>
        <charset val="238"/>
      </rPr>
      <t xml:space="preserve">
уникальная трёхслойная труба с базальтовым волокном из полипропилена нового поколения типа 4 (PP-RCT)
диаметром от 20 до 125 мм
</t>
    </r>
    <r>
      <rPr>
        <b/>
        <sz val="12"/>
        <rFont val="Arial CE"/>
        <charset val="204"/>
      </rPr>
      <t>ХАРАКТЕРИСТИКИ ТРУБЫ</t>
    </r>
    <r>
      <rPr>
        <sz val="10"/>
        <rFont val="Arial CE"/>
        <charset val="238"/>
      </rPr>
      <t xml:space="preserve">
уникальная трёхслойная труба, армированная базальтовым волокном
используется полипропилен нового поколения типа 4 (PP-RCT)
не возникает изменение длины из-за перепада температуры воды в системе
повышенная устойчивость к давлению
меньший вес – в среднем на 15 %
линейное расширение в 3 раза меньше, чем у цельнопластиковых труб PPR
не требуется зачистка перед сваркой
</t>
    </r>
    <r>
      <rPr>
        <b/>
        <sz val="12"/>
        <rFont val="Arial CE"/>
        <charset val="204"/>
      </rPr>
      <t>ТЕХНИЧЕСКИЕ ПАРАМЕТРЫ ТРУБ</t>
    </r>
    <r>
      <rPr>
        <sz val="10"/>
        <rFont val="Arial CE"/>
        <charset val="238"/>
      </rPr>
      <t xml:space="preserve">
Состав PP-RCT / PP-RCT + BF / PP-RCT
Армирование базальтовое волокно, плотность + 8 %, прочность на растяжения + 20 %
Устойчивость к повышенным температурам и давлению ø 20, 25 мм 20 °C 19,3 бар / 50 лет
ø 32 – 125 мм 20 °C 15,3 бар / 50 лет
S (SDR) S 4, SDR 9 (ø 20, 25 мм); S 5, SDR 11 (ø 32-125 мм)
Тепловое линейное расширение 0,05 мм / м °C
Зачистка перед сваркой Не требуется
</t>
    </r>
    <r>
      <rPr>
        <b/>
        <sz val="12"/>
        <rFont val="Arial CE"/>
        <charset val="204"/>
      </rPr>
      <t>ПРИМЕНЕНИЕ</t>
    </r>
    <r>
      <rPr>
        <sz val="10"/>
        <rFont val="Arial CE"/>
        <charset val="238"/>
      </rPr>
      <t xml:space="preserve">
кондиционирование
локальное охлаждение
распределительные системы воды для охлаждения
системы подачи сжатого воздуха
промышленные распределительные системы</t>
    </r>
  </si>
  <si>
    <t>BASIC 315 EASY LIFE</t>
  </si>
  <si>
    <t xml:space="preserve">SVAMP315XX </t>
  </si>
  <si>
    <t>Состав монтажного комплекта:
Прибор с четырьмя зажимами и двумя гидравлическими цилиндрами с быстроразъёмными соединениями
Съемный нагревательный элемент
Торцеватель съёмный с предохранительным микровыключателем
Агрегат гидравлический с рычагом, сводящим и разводящим зажимы
Шланги гидравлические с быстроразъёмными соединениями
Редукционные вкладыши SMARTLock (патент Ritmo) для диаметров 90 – 280 мм, оригинальный переходник на ø 250 мм.</t>
  </si>
  <si>
    <t>BASIC 250 EASY LIFE</t>
  </si>
  <si>
    <t>SVAMP250XX</t>
  </si>
  <si>
    <t>Состав монтажного комплекта:
Прибор с четырьмя зажимами и двумя гидравлическими цилиндрами с быстроразъёмными соединениями
Съемный нагревательный элемент
Торцеватель съёмный с предохранительным микровыключателем
Агрегат гидравлический с рычагом, сводящим и разводящим зажимы
Шланги гидравлические с быстроразъёмными соединениями
Редукционные вкладыши SMARTLock (патент Ritmo) для диаметров 75 – 225 мм</t>
  </si>
  <si>
    <t>Монтажный комплект для стыковой сварки</t>
  </si>
  <si>
    <t>STKR07540RCT</t>
  </si>
  <si>
    <r>
      <t>I. ТРОЙНИК ПЕРЕXОДНЫЙ PP-RCT</t>
    </r>
    <r>
      <rPr>
        <b/>
        <sz val="11"/>
        <color rgb="FFFF0000"/>
        <rFont val="Arial Cyr"/>
        <charset val="204"/>
      </rPr>
      <t xml:space="preserve"> </t>
    </r>
  </si>
  <si>
    <t>75x40x75</t>
  </si>
  <si>
    <t>STKR07550RCT</t>
  </si>
  <si>
    <t xml:space="preserve">I. ТРОЙНИК ПЕРЕXОДНЫЙ PP-RCT </t>
  </si>
  <si>
    <t>75x50x75</t>
  </si>
  <si>
    <t>STKR07563RCT</t>
  </si>
  <si>
    <t>75x63x75</t>
  </si>
  <si>
    <t>STKR09075RCT</t>
  </si>
  <si>
    <t>90x75x90</t>
  </si>
  <si>
    <t>SRE19050RCT</t>
  </si>
  <si>
    <t>I. МУФТА ПЕРЕХОДНАЯ PP-RCT - внутренняя / наружная</t>
  </si>
  <si>
    <t>90x50</t>
  </si>
  <si>
    <t>SZI07575RCT</t>
  </si>
  <si>
    <t>I. ПЕРЕХОД С МЕТАЛЛИЧЕСКОЙ РЕЗЬБОЙ ВНУТРЕННЕЙ PP-RCT с многогранником</t>
  </si>
  <si>
    <t>SZI09090RCT</t>
  </si>
  <si>
    <t>PRP020XXXN</t>
  </si>
  <si>
    <t>PRP025XXXN</t>
  </si>
  <si>
    <t>PRP032XXXN</t>
  </si>
  <si>
    <r>
      <t xml:space="preserve">I. БУРТ РАСТРУБНЫЙ </t>
    </r>
    <r>
      <rPr>
        <b/>
        <sz val="11"/>
        <rFont val="Arial Cyr"/>
        <charset val="204"/>
      </rPr>
      <t>под заказ</t>
    </r>
  </si>
  <si>
    <r>
      <t>345000200 (STR020P10X)</t>
    </r>
    <r>
      <rPr>
        <b/>
        <sz val="10"/>
        <rFont val="Calibri"/>
        <family val="2"/>
        <charset val="204"/>
      </rPr>
      <t>¹</t>
    </r>
  </si>
  <si>
    <r>
      <t>345000250 (STR025P10X)</t>
    </r>
    <r>
      <rPr>
        <b/>
        <sz val="10"/>
        <rFont val="Calibri"/>
        <family val="2"/>
        <charset val="204"/>
      </rPr>
      <t>¹</t>
    </r>
  </si>
  <si>
    <r>
      <t>345000320 (STR032P10X)</t>
    </r>
    <r>
      <rPr>
        <b/>
        <sz val="10"/>
        <rFont val="Calibri"/>
        <family val="2"/>
        <charset val="204"/>
      </rPr>
      <t>¹</t>
    </r>
  </si>
  <si>
    <r>
      <t>345000400 (STR040P10X)</t>
    </r>
    <r>
      <rPr>
        <b/>
        <sz val="10"/>
        <rFont val="Calibri"/>
        <family val="2"/>
        <charset val="204"/>
      </rPr>
      <t>¹</t>
    </r>
  </si>
  <si>
    <r>
      <t>345000201 (STR020P16X)</t>
    </r>
    <r>
      <rPr>
        <b/>
        <sz val="10"/>
        <rFont val="Calibri"/>
        <family val="2"/>
        <charset val="204"/>
      </rPr>
      <t>¹</t>
    </r>
  </si>
  <si>
    <r>
      <t>3450000251 (STR025P16X)</t>
    </r>
    <r>
      <rPr>
        <b/>
        <sz val="10"/>
        <rFont val="Calibri"/>
        <family val="2"/>
        <charset val="204"/>
      </rPr>
      <t>¹</t>
    </r>
  </si>
  <si>
    <r>
      <t>345000321 (STR032P16X)</t>
    </r>
    <r>
      <rPr>
        <b/>
        <sz val="10"/>
        <rFont val="Calibri"/>
        <family val="2"/>
        <charset val="204"/>
      </rPr>
      <t>¹</t>
    </r>
  </si>
  <si>
    <r>
      <t>345000401 (STR040P16X)</t>
    </r>
    <r>
      <rPr>
        <b/>
        <sz val="10"/>
        <rFont val="Calibri"/>
        <family val="2"/>
        <charset val="204"/>
      </rPr>
      <t>¹</t>
    </r>
  </si>
  <si>
    <r>
      <t>345000202 (STR020P20X)</t>
    </r>
    <r>
      <rPr>
        <b/>
        <sz val="10"/>
        <rFont val="Calibri"/>
        <family val="2"/>
        <charset val="204"/>
      </rPr>
      <t>¹</t>
    </r>
  </si>
  <si>
    <r>
      <t>345000252 (STR025P20X)</t>
    </r>
    <r>
      <rPr>
        <b/>
        <sz val="10"/>
        <rFont val="Calibri"/>
        <family val="2"/>
        <charset val="204"/>
      </rPr>
      <t>¹</t>
    </r>
  </si>
  <si>
    <r>
      <t>345000322 (STR032P20X)</t>
    </r>
    <r>
      <rPr>
        <b/>
        <sz val="10"/>
        <rFont val="Calibri"/>
        <family val="2"/>
        <charset val="204"/>
      </rPr>
      <t>¹</t>
    </r>
  </si>
  <si>
    <r>
      <t>345000402 (STR040P20X)</t>
    </r>
    <r>
      <rPr>
        <b/>
        <sz val="10"/>
        <rFont val="Calibri"/>
        <family val="2"/>
        <charset val="204"/>
      </rPr>
      <t>¹</t>
    </r>
  </si>
  <si>
    <r>
      <t>STRS020RCT</t>
    </r>
    <r>
      <rPr>
        <b/>
        <sz val="10"/>
        <rFont val="Calibri"/>
        <family val="2"/>
        <charset val="204"/>
      </rPr>
      <t>²</t>
    </r>
  </si>
  <si>
    <r>
      <t>STRS025RCT</t>
    </r>
    <r>
      <rPr>
        <b/>
        <sz val="10"/>
        <rFont val="Calibri"/>
        <family val="2"/>
        <charset val="204"/>
      </rPr>
      <t>²</t>
    </r>
  </si>
  <si>
    <r>
      <t>STRS032RCT</t>
    </r>
    <r>
      <rPr>
        <b/>
        <sz val="10"/>
        <rFont val="Calibri"/>
        <family val="2"/>
        <charset val="204"/>
      </rPr>
      <t>²</t>
    </r>
  </si>
  <si>
    <r>
      <t>STRS040RCT</t>
    </r>
    <r>
      <rPr>
        <b/>
        <sz val="10"/>
        <rFont val="Calibri"/>
        <family val="2"/>
        <charset val="204"/>
      </rPr>
      <t>²</t>
    </r>
  </si>
  <si>
    <r>
      <t>STRS050RCT</t>
    </r>
    <r>
      <rPr>
        <b/>
        <sz val="10"/>
        <rFont val="Calibri"/>
        <family val="2"/>
        <charset val="204"/>
      </rPr>
      <t>²</t>
    </r>
  </si>
  <si>
    <r>
      <t>STRS063RCT</t>
    </r>
    <r>
      <rPr>
        <b/>
        <sz val="10"/>
        <rFont val="Calibri"/>
        <family val="2"/>
        <charset val="204"/>
      </rPr>
      <t>²</t>
    </r>
  </si>
  <si>
    <r>
      <t>STRS075RCT</t>
    </r>
    <r>
      <rPr>
        <b/>
        <sz val="10"/>
        <rFont val="Calibri"/>
        <family val="2"/>
        <charset val="204"/>
      </rPr>
      <t>²</t>
    </r>
  </si>
  <si>
    <r>
      <t>STRS090RCT</t>
    </r>
    <r>
      <rPr>
        <b/>
        <sz val="10"/>
        <rFont val="Calibri"/>
        <family val="2"/>
        <charset val="204"/>
      </rPr>
      <t>²</t>
    </r>
  </si>
  <si>
    <r>
      <t>STRS110RCT</t>
    </r>
    <r>
      <rPr>
        <b/>
        <sz val="10"/>
        <rFont val="Calibri"/>
        <family val="2"/>
        <charset val="204"/>
      </rPr>
      <t>²</t>
    </r>
  </si>
  <si>
    <t>ВНИМАНИЕ:</t>
  </si>
  <si>
    <r>
      <rPr>
        <b/>
        <sz val="11"/>
        <rFont val="Calibri"/>
        <family val="2"/>
        <charset val="204"/>
      </rPr>
      <t>²</t>
    </r>
    <r>
      <rPr>
        <b/>
        <sz val="11"/>
        <rFont val="Arial CE"/>
        <family val="2"/>
        <charset val="238"/>
      </rPr>
      <t xml:space="preserve"> Диаметры 20-63 мм с неперфорированной фольгой; диаметры 75-110 мм с перфорированной фольгой</t>
    </r>
  </si>
  <si>
    <r>
      <rPr>
        <b/>
        <sz val="11"/>
        <rFont val="Calibri"/>
        <family val="2"/>
        <charset val="204"/>
      </rPr>
      <t>¹</t>
    </r>
    <r>
      <rPr>
        <b/>
        <sz val="11"/>
        <rFont val="Arial Cyr"/>
        <family val="2"/>
        <charset val="204"/>
      </rPr>
      <t xml:space="preserve"> Цифровой код соответствует трубе производства Россия; Буквенный артикул соответствует трубе произведенной в Чехии</t>
    </r>
  </si>
  <si>
    <t>16x2,3</t>
  </si>
  <si>
    <r>
      <t xml:space="preserve">ТРУБА </t>
    </r>
    <r>
      <rPr>
        <b/>
        <sz val="14"/>
        <rFont val="Arial Cyr"/>
        <charset val="204"/>
      </rPr>
      <t>В МОТКЕ</t>
    </r>
    <r>
      <rPr>
        <b/>
        <sz val="11"/>
        <rFont val="Arial Cyr"/>
        <family val="2"/>
        <charset val="204"/>
      </rPr>
      <t xml:space="preserve"> (по 100 метров) PPR S 3,2 / PN 16 / SDR 7,4  (пр-во Россия)</t>
    </r>
  </si>
  <si>
    <t>STRK016P21</t>
  </si>
  <si>
    <t>STRK020P11</t>
  </si>
  <si>
    <t>ТРУБА В МОТКЕ (по 100 метров) PPR S 5 / PN 10 / SDR 11</t>
  </si>
  <si>
    <t>ТРУБА В МОТКЕ (по 100 метров) PPR S 2,5 / PN 20 / SDR 6</t>
  </si>
  <si>
    <t>STRK020P17</t>
  </si>
  <si>
    <t>20x2,8</t>
  </si>
  <si>
    <t>ТРУБА В МОТКЕ (по 100 метров) PPR S 3,2 / PN 16 / SDR 7,4</t>
  </si>
  <si>
    <t>STRK020P21</t>
  </si>
  <si>
    <r>
      <t xml:space="preserve">ТРУБА </t>
    </r>
    <r>
      <rPr>
        <b/>
        <sz val="14"/>
        <rFont val="Arial Cyr"/>
        <charset val="204"/>
      </rPr>
      <t>В МОТКЕ</t>
    </r>
    <r>
      <rPr>
        <b/>
        <sz val="11"/>
        <rFont val="Arial Cyr"/>
        <family val="2"/>
        <charset val="204"/>
      </rPr>
      <t xml:space="preserve"> (по 200 метров) PPR S 3,2 / PN 16 / SDR 7,4  (пр-во Россия)</t>
    </r>
  </si>
  <si>
    <t>STRK016P20</t>
  </si>
  <si>
    <t>STRK020P10</t>
  </si>
  <si>
    <t>STRK020P16</t>
  </si>
  <si>
    <t>STRK020P20</t>
  </si>
  <si>
    <t xml:space="preserve"> РАСХОДОМЕР</t>
  </si>
  <si>
    <t>PRUTMXXXXX</t>
  </si>
  <si>
    <t>ТРУБА В МОТКЕ (по 200 метров) PPR S 2,5 / PN 20 / SDR 6</t>
  </si>
  <si>
    <t>ТРУБА В МОТКЕ (по 200 метров) PPR S 5 / PN 10 / SDR 11</t>
  </si>
  <si>
    <t>ТРУБА В МОТКЕ (по 200 метров) PPR S 3,2 / PN 16 / SDR 7,4</t>
  </si>
  <si>
    <t>SVEKKS020X</t>
  </si>
  <si>
    <t>SVEKKS025X</t>
  </si>
  <si>
    <t>TNS16040XX</t>
  </si>
  <si>
    <t>TNS16063XX</t>
  </si>
  <si>
    <t>TNS20050XX</t>
  </si>
  <si>
    <t>TNS20090XX</t>
  </si>
  <si>
    <t>TNS25063XX</t>
  </si>
  <si>
    <t>TNS25075XX</t>
  </si>
  <si>
    <t>Фланец ПП армированный стекловолокном / PN 16</t>
  </si>
  <si>
    <t>Фланец ПП со стальным сердечником / PN 16</t>
  </si>
  <si>
    <t>FF700409W</t>
  </si>
  <si>
    <t>FF700410W</t>
  </si>
  <si>
    <t>FF700411W</t>
  </si>
  <si>
    <t>FF700412W</t>
  </si>
  <si>
    <t>FF700513W</t>
  </si>
  <si>
    <t>FF700514W</t>
  </si>
  <si>
    <t>FF700517W</t>
  </si>
  <si>
    <t>FF700519W</t>
  </si>
  <si>
    <t>FF700521W</t>
  </si>
  <si>
    <t>FF700209W</t>
  </si>
  <si>
    <t>FF700210W</t>
  </si>
  <si>
    <t>FF700211W</t>
  </si>
  <si>
    <t>FF700212W</t>
  </si>
  <si>
    <t>FF700213W</t>
  </si>
  <si>
    <t>FF700214W</t>
  </si>
  <si>
    <t>FF700217W</t>
  </si>
  <si>
    <t>FF700219W</t>
  </si>
  <si>
    <t>FF700221W</t>
  </si>
  <si>
    <t xml:space="preserve"> ЭЛЕКТРИЧЕСКИЙ СВАРОЧНЫЙ АППАРАТ ELEKTRA LIGHT</t>
  </si>
  <si>
    <t xml:space="preserve"> СВАРОЧНЫЙ АППАРАТ PRISMA </t>
  </si>
  <si>
    <t>2000W*</t>
  </si>
  <si>
    <t>125*</t>
  </si>
  <si>
    <t>SVAELEKTRAL</t>
  </si>
  <si>
    <t>SVA125XXXX</t>
  </si>
  <si>
    <t>Шаровой кран металлический с пластиковыми раструбами</t>
  </si>
</sst>
</file>

<file path=xl/styles.xml><?xml version="1.0" encoding="utf-8"?>
<styleSheet xmlns="http://schemas.openxmlformats.org/spreadsheetml/2006/main">
  <numFmts count="10">
    <numFmt numFmtId="44" formatCode="_-* #,##0.00\ &quot;₽&quot;_-;\-* #,##0.00\ &quot;₽&quot;_-;_-* &quot;-&quot;??\ &quot;₽&quot;_-;_-@_-"/>
    <numFmt numFmtId="164" formatCode="_-* #,##0.00\ _K_č_-;\-* #,##0.00\ _K_č_-;_-* &quot;-&quot;??\ _K_č_-;_-@_-"/>
    <numFmt numFmtId="165" formatCode="0.0000"/>
    <numFmt numFmtId="166" formatCode="###0;###0"/>
    <numFmt numFmtId="167" formatCode="###0.000;###0.000"/>
    <numFmt numFmtId="168" formatCode="_-* #,##0.00\ [$₽-419]_-;\-* #,##0.00\ [$₽-419]_-;_-* &quot;-&quot;??\ [$₽-419]_-;_-@_-"/>
    <numFmt numFmtId="169" formatCode="_-[$€-2]\ * #,##0.00_-;\-[$€-2]\ * #,##0.00_-;_-[$€-2]\ * &quot;-&quot;??_-;_-@_-"/>
    <numFmt numFmtId="170" formatCode="_-* #,##0.0000\ [$₽-419]_-;\-* #,##0.0000\ [$₽-419]_-;_-* &quot;-&quot;??\ [$₽-419]_-;_-@_-"/>
    <numFmt numFmtId="171" formatCode="#,##0.00&quot;р.&quot;"/>
    <numFmt numFmtId="172" formatCode="0_ ;\-0\ "/>
  </numFmts>
  <fonts count="73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b/>
      <sz val="12"/>
      <name val="Arial CE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yr"/>
      <family val="2"/>
      <charset val="204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yr"/>
      <family val="2"/>
      <charset val="204"/>
    </font>
    <font>
      <b/>
      <sz val="11"/>
      <name val="Arial Cyr"/>
      <charset val="204"/>
    </font>
    <font>
      <sz val="10"/>
      <name val="Helv"/>
    </font>
    <font>
      <b/>
      <sz val="10.5"/>
      <name val="Arial CE"/>
      <family val="2"/>
      <charset val="238"/>
    </font>
    <font>
      <b/>
      <sz val="10"/>
      <name val="Arial"/>
      <family val="2"/>
      <charset val="204"/>
    </font>
    <font>
      <b/>
      <sz val="11"/>
      <name val="Arial CE"/>
      <charset val="204"/>
    </font>
    <font>
      <b/>
      <sz val="11"/>
      <name val="Calibri"/>
      <family val="2"/>
      <charset val="204"/>
    </font>
    <font>
      <sz val="22"/>
      <name val="Arial CE"/>
      <family val="2"/>
      <charset val="238"/>
    </font>
    <font>
      <b/>
      <sz val="16"/>
      <name val="Arial Cyr"/>
      <charset val="204"/>
    </font>
    <font>
      <sz val="10"/>
      <name val="Arial CE"/>
      <charset val="204"/>
    </font>
    <font>
      <sz val="14"/>
      <name val="Arial Black"/>
      <family val="2"/>
      <charset val="238"/>
    </font>
    <font>
      <b/>
      <sz val="10"/>
      <name val="Arial"/>
      <family val="2"/>
      <charset val="238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2"/>
      <name val="Arial CE"/>
      <charset val="204"/>
    </font>
    <font>
      <b/>
      <sz val="10"/>
      <color indexed="9"/>
      <name val="Arial Cyr"/>
      <charset val="204"/>
    </font>
    <font>
      <b/>
      <sz val="10"/>
      <color indexed="9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b/>
      <sz val="14"/>
      <name val="Arial Cyr"/>
      <charset val="204"/>
    </font>
    <font>
      <sz val="10"/>
      <color indexed="9"/>
      <name val="Arial Cyr"/>
      <family val="2"/>
      <charset val="204"/>
    </font>
    <font>
      <b/>
      <sz val="12"/>
      <color indexed="9"/>
      <name val="Arial Cyr"/>
      <family val="2"/>
      <charset val="204"/>
    </font>
    <font>
      <sz val="12"/>
      <color indexed="9"/>
      <name val="Arial Cyr"/>
      <family val="2"/>
      <charset val="204"/>
    </font>
    <font>
      <b/>
      <sz val="9"/>
      <name val="Arial Cyr"/>
      <family val="2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b/>
      <sz val="9"/>
      <name val="Arial"/>
      <family val="2"/>
    </font>
    <font>
      <b/>
      <sz val="9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name val="Times New Roman"/>
      <family val="1"/>
      <charset val="204"/>
    </font>
    <font>
      <b/>
      <sz val="9"/>
      <name val="Arial CE"/>
      <charset val="204"/>
    </font>
    <font>
      <sz val="9"/>
      <name val="Arial CE"/>
      <charset val="204"/>
    </font>
    <font>
      <sz val="8"/>
      <color rgb="FFFF0000"/>
      <name val="Arial CE"/>
      <family val="2"/>
      <charset val="238"/>
    </font>
    <font>
      <b/>
      <sz val="9"/>
      <color rgb="FFFF0000"/>
      <name val="Arial CE"/>
      <family val="2"/>
      <charset val="238"/>
    </font>
    <font>
      <b/>
      <sz val="22"/>
      <color rgb="FFFF0000"/>
      <name val="Arial Cyr"/>
      <charset val="204"/>
    </font>
    <font>
      <b/>
      <sz val="14"/>
      <name val="Arial CE"/>
      <family val="2"/>
      <charset val="238"/>
    </font>
    <font>
      <b/>
      <i/>
      <sz val="14"/>
      <color rgb="FFFF0000"/>
      <name val="Arial Cyr"/>
      <charset val="204"/>
    </font>
    <font>
      <b/>
      <sz val="10"/>
      <name val="Arial CE"/>
      <charset val="238"/>
    </font>
    <font>
      <sz val="22"/>
      <color rgb="FF00B050"/>
      <name val="Arial CE"/>
      <charset val="204"/>
    </font>
    <font>
      <b/>
      <sz val="14"/>
      <color rgb="FFFF0000"/>
      <name val="Arial CE"/>
      <charset val="204"/>
    </font>
    <font>
      <b/>
      <sz val="10"/>
      <name val="Arial CE"/>
      <charset val="204"/>
    </font>
    <font>
      <b/>
      <sz val="11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00"/>
      <name val="Calibri"/>
      <family val="2"/>
      <charset val="204"/>
    </font>
    <font>
      <b/>
      <sz val="12"/>
      <name val="Arial Cyr"/>
      <charset val="204"/>
    </font>
    <font>
      <b/>
      <sz val="14"/>
      <name val="Arial CE"/>
      <charset val="204"/>
    </font>
    <font>
      <sz val="12"/>
      <name val="Arial Cyr"/>
      <charset val="204"/>
    </font>
    <font>
      <sz val="14"/>
      <name val="Arial Cyr"/>
      <family val="2"/>
      <charset val="204"/>
    </font>
    <font>
      <b/>
      <sz val="11"/>
      <color rgb="FFFF0000"/>
      <name val="Arial Cyr"/>
      <charset val="204"/>
    </font>
    <font>
      <sz val="11"/>
      <name val="Arial CE"/>
      <family val="2"/>
      <charset val="238"/>
    </font>
    <font>
      <b/>
      <sz val="10"/>
      <name val="Calibri"/>
      <family val="2"/>
      <charset val="204"/>
    </font>
    <font>
      <b/>
      <u/>
      <sz val="11"/>
      <name val="Arial Cyr"/>
      <family val="2"/>
      <charset val="204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04"/>
    </font>
    <font>
      <b/>
      <sz val="16"/>
      <color theme="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Alignment="0"/>
    <xf numFmtId="0" fontId="14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3">
    <xf numFmtId="0" fontId="0" fillId="0" borderId="0" xfId="0"/>
    <xf numFmtId="0" fontId="4" fillId="0" borderId="0" xfId="3" applyFont="1" applyBorder="1" applyAlignment="1">
      <alignment horizontal="center"/>
    </xf>
    <xf numFmtId="0" fontId="4" fillId="0" borderId="0" xfId="3" applyFont="1" applyBorder="1"/>
    <xf numFmtId="0" fontId="6" fillId="0" borderId="0" xfId="3" applyFont="1" applyBorder="1" applyAlignment="1">
      <alignment horizontal="center" vertical="center"/>
    </xf>
    <xf numFmtId="0" fontId="7" fillId="0" borderId="0" xfId="3" applyFont="1" applyBorder="1"/>
    <xf numFmtId="0" fontId="6" fillId="0" borderId="0" xfId="3" applyFont="1" applyBorder="1" applyAlignment="1">
      <alignment horizontal="center"/>
    </xf>
    <xf numFmtId="0" fontId="4" fillId="0" borderId="0" xfId="3" applyFont="1"/>
    <xf numFmtId="0" fontId="5" fillId="0" borderId="0" xfId="3" applyFont="1" applyBorder="1" applyAlignment="1">
      <alignment horizontal="center" vertical="center"/>
    </xf>
    <xf numFmtId="0" fontId="7" fillId="0" borderId="0" xfId="3" applyFont="1"/>
    <xf numFmtId="0" fontId="4" fillId="2" borderId="0" xfId="3" applyFont="1" applyFill="1"/>
    <xf numFmtId="0" fontId="8" fillId="0" borderId="0" xfId="5" applyFont="1" applyBorder="1" applyAlignment="1"/>
    <xf numFmtId="0" fontId="5" fillId="0" borderId="0" xfId="5" applyFont="1" applyBorder="1" applyAlignment="1">
      <alignment horizontal="center"/>
    </xf>
    <xf numFmtId="0" fontId="5" fillId="0" borderId="0" xfId="5" applyFont="1" applyBorder="1"/>
    <xf numFmtId="0" fontId="4" fillId="0" borderId="1" xfId="3" applyFont="1" applyBorder="1"/>
    <xf numFmtId="0" fontId="6" fillId="0" borderId="0" xfId="3" applyFont="1" applyBorder="1" applyAlignment="1">
      <alignment horizontal="center" vertical="center" wrapText="1"/>
    </xf>
    <xf numFmtId="0" fontId="12" fillId="5" borderId="2" xfId="2" applyFont="1" applyFill="1" applyBorder="1" applyAlignment="1"/>
    <xf numFmtId="0" fontId="12" fillId="6" borderId="2" xfId="2" applyFont="1" applyFill="1" applyBorder="1" applyAlignment="1"/>
    <xf numFmtId="0" fontId="12" fillId="5" borderId="2" xfId="5" applyFont="1" applyFill="1" applyBorder="1" applyAlignment="1"/>
    <xf numFmtId="0" fontId="10" fillId="5" borderId="2" xfId="5" applyFont="1" applyFill="1" applyBorder="1" applyAlignment="1">
      <alignment horizontal="left"/>
    </xf>
    <xf numFmtId="0" fontId="10" fillId="5" borderId="2" xfId="5" applyFont="1" applyFill="1" applyBorder="1"/>
    <xf numFmtId="0" fontId="13" fillId="5" borderId="2" xfId="2" applyFont="1" applyFill="1" applyBorder="1" applyAlignment="1"/>
    <xf numFmtId="0" fontId="12" fillId="5" borderId="2" xfId="4" applyFont="1" applyFill="1" applyBorder="1" applyAlignment="1"/>
    <xf numFmtId="0" fontId="12" fillId="5" borderId="2" xfId="2" applyFont="1" applyFill="1" applyBorder="1" applyAlignment="1">
      <alignment horizontal="left"/>
    </xf>
    <xf numFmtId="0" fontId="12" fillId="6" borderId="2" xfId="5" applyFont="1" applyFill="1" applyBorder="1" applyAlignment="1"/>
    <xf numFmtId="164" fontId="16" fillId="0" borderId="7" xfId="7" applyFont="1" applyBorder="1" applyAlignment="1">
      <alignment horizontal="center"/>
    </xf>
    <xf numFmtId="0" fontId="10" fillId="5" borderId="4" xfId="5" applyFont="1" applyFill="1" applyBorder="1"/>
    <xf numFmtId="164" fontId="10" fillId="3" borderId="9" xfId="7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6" borderId="3" xfId="2" applyFont="1" applyFill="1" applyBorder="1" applyAlignment="1"/>
    <xf numFmtId="0" fontId="12" fillId="3" borderId="14" xfId="2" applyFont="1" applyFill="1" applyBorder="1" applyAlignment="1">
      <alignment horizontal="center" vertical="center" wrapText="1"/>
    </xf>
    <xf numFmtId="0" fontId="9" fillId="6" borderId="13" xfId="5" applyFont="1" applyFill="1" applyBorder="1" applyAlignment="1">
      <alignment horizontal="center"/>
    </xf>
    <xf numFmtId="0" fontId="9" fillId="0" borderId="15" xfId="5" applyFont="1" applyBorder="1" applyAlignment="1">
      <alignment horizontal="center"/>
    </xf>
    <xf numFmtId="0" fontId="9" fillId="6" borderId="15" xfId="5" applyFont="1" applyFill="1" applyBorder="1" applyAlignment="1">
      <alignment horizontal="center"/>
    </xf>
    <xf numFmtId="0" fontId="9" fillId="0" borderId="15" xfId="5" applyFont="1" applyFill="1" applyBorder="1" applyAlignment="1">
      <alignment horizontal="center"/>
    </xf>
    <xf numFmtId="0" fontId="9" fillId="0" borderId="16" xfId="5" applyFont="1" applyBorder="1" applyAlignment="1">
      <alignment horizontal="center"/>
    </xf>
    <xf numFmtId="0" fontId="13" fillId="5" borderId="2" xfId="5" applyFont="1" applyFill="1" applyBorder="1" applyAlignment="1"/>
    <xf numFmtId="0" fontId="13" fillId="7" borderId="3" xfId="2" applyFont="1" applyFill="1" applyBorder="1" applyAlignment="1"/>
    <xf numFmtId="0" fontId="13" fillId="7" borderId="6" xfId="2" applyFont="1" applyFill="1" applyBorder="1" applyAlignment="1"/>
    <xf numFmtId="0" fontId="17" fillId="7" borderId="3" xfId="5" applyFont="1" applyFill="1" applyBorder="1"/>
    <xf numFmtId="0" fontId="13" fillId="7" borderId="3" xfId="2" applyFont="1" applyFill="1" applyBorder="1" applyAlignment="1">
      <alignment horizontal="left"/>
    </xf>
    <xf numFmtId="0" fontId="17" fillId="5" borderId="2" xfId="5" applyFont="1" applyFill="1" applyBorder="1"/>
    <xf numFmtId="0" fontId="13" fillId="7" borderId="6" xfId="5" applyFont="1" applyFill="1" applyBorder="1" applyAlignment="1"/>
    <xf numFmtId="0" fontId="13" fillId="5" borderId="4" xfId="2" applyFont="1" applyFill="1" applyBorder="1" applyAlignment="1">
      <alignment horizontal="left"/>
    </xf>
    <xf numFmtId="164" fontId="16" fillId="0" borderId="8" xfId="7" applyFont="1" applyBorder="1" applyAlignment="1">
      <alignment horizontal="center"/>
    </xf>
    <xf numFmtId="0" fontId="12" fillId="5" borderId="4" xfId="2" applyFont="1" applyFill="1" applyBorder="1" applyAlignment="1"/>
    <xf numFmtId="0" fontId="13" fillId="6" borderId="3" xfId="2" applyFont="1" applyFill="1" applyBorder="1" applyAlignment="1"/>
    <xf numFmtId="0" fontId="12" fillId="6" borderId="3" xfId="5" applyFont="1" applyFill="1" applyBorder="1" applyAlignment="1"/>
    <xf numFmtId="0" fontId="12" fillId="5" borderId="4" xfId="5" applyFont="1" applyFill="1" applyBorder="1" applyAlignment="1"/>
    <xf numFmtId="0" fontId="10" fillId="6" borderId="3" xfId="5" applyFont="1" applyFill="1" applyBorder="1"/>
    <xf numFmtId="0" fontId="12" fillId="5" borderId="12" xfId="2" applyFont="1" applyFill="1" applyBorder="1" applyAlignment="1"/>
    <xf numFmtId="0" fontId="9" fillId="0" borderId="20" xfId="5" applyFont="1" applyBorder="1" applyAlignment="1">
      <alignment horizontal="center"/>
    </xf>
    <xf numFmtId="0" fontId="12" fillId="6" borderId="5" xfId="2" applyFont="1" applyFill="1" applyBorder="1" applyAlignment="1"/>
    <xf numFmtId="0" fontId="10" fillId="6" borderId="5" xfId="5" applyFont="1" applyFill="1" applyBorder="1"/>
    <xf numFmtId="0" fontId="12" fillId="5" borderId="12" xfId="2" applyFont="1" applyFill="1" applyBorder="1" applyAlignment="1">
      <alignment wrapText="1"/>
    </xf>
    <xf numFmtId="0" fontId="12" fillId="6" borderId="5" xfId="2" applyFont="1" applyFill="1" applyBorder="1" applyAlignment="1">
      <alignment wrapText="1"/>
    </xf>
    <xf numFmtId="0" fontId="10" fillId="6" borderId="3" xfId="5" applyFont="1" applyFill="1" applyBorder="1" applyAlignment="1">
      <alignment horizontal="left"/>
    </xf>
    <xf numFmtId="0" fontId="10" fillId="5" borderId="4" xfId="5" applyFont="1" applyFill="1" applyBorder="1" applyAlignment="1">
      <alignment horizontal="left"/>
    </xf>
    <xf numFmtId="0" fontId="13" fillId="5" borderId="4" xfId="2" applyFont="1" applyFill="1" applyBorder="1" applyAlignment="1"/>
    <xf numFmtId="0" fontId="12" fillId="6" borderId="3" xfId="4" applyFont="1" applyFill="1" applyBorder="1" applyAlignment="1"/>
    <xf numFmtId="0" fontId="10" fillId="6" borderId="6" xfId="5" applyFont="1" applyFill="1" applyBorder="1"/>
    <xf numFmtId="0" fontId="12" fillId="5" borderId="4" xfId="4" applyFont="1" applyFill="1" applyBorder="1" applyAlignment="1"/>
    <xf numFmtId="0" fontId="12" fillId="6" borderId="5" xfId="5" applyFont="1" applyFill="1" applyBorder="1"/>
    <xf numFmtId="0" fontId="12" fillId="6" borderId="6" xfId="2" applyFont="1" applyFill="1" applyBorder="1" applyAlignment="1"/>
    <xf numFmtId="0" fontId="12" fillId="6" borderId="6" xfId="2" applyFont="1" applyFill="1" applyBorder="1" applyAlignment="1">
      <alignment horizontal="left"/>
    </xf>
    <xf numFmtId="0" fontId="12" fillId="5" borderId="4" xfId="2" applyFont="1" applyFill="1" applyBorder="1" applyAlignment="1">
      <alignment horizontal="left"/>
    </xf>
    <xf numFmtId="0" fontId="12" fillId="6" borderId="6" xfId="5" applyFont="1" applyFill="1" applyBorder="1" applyAlignment="1">
      <alignment wrapText="1"/>
    </xf>
    <xf numFmtId="0" fontId="12" fillId="6" borderId="4" xfId="5" applyFont="1" applyFill="1" applyBorder="1"/>
    <xf numFmtId="0" fontId="12" fillId="6" borderId="4" xfId="2" applyFont="1" applyFill="1" applyBorder="1" applyAlignment="1">
      <alignment wrapText="1"/>
    </xf>
    <xf numFmtId="0" fontId="12" fillId="6" borderId="5" xfId="4" applyFont="1" applyFill="1" applyBorder="1" applyAlignment="1">
      <alignment horizontal="left"/>
    </xf>
    <xf numFmtId="0" fontId="10" fillId="6" borderId="6" xfId="5" applyFont="1" applyFill="1" applyBorder="1" applyAlignment="1">
      <alignment horizontal="left"/>
    </xf>
    <xf numFmtId="0" fontId="12" fillId="5" borderId="12" xfId="4" applyFont="1" applyFill="1" applyBorder="1" applyAlignment="1"/>
    <xf numFmtId="0" fontId="12" fillId="6" borderId="6" xfId="4" applyFont="1" applyFill="1" applyBorder="1" applyAlignment="1"/>
    <xf numFmtId="0" fontId="13" fillId="5" borderId="12" xfId="5" applyFont="1" applyFill="1" applyBorder="1" applyAlignment="1"/>
    <xf numFmtId="0" fontId="13" fillId="5" borderId="4" xfId="5" applyFont="1" applyFill="1" applyBorder="1" applyAlignment="1"/>
    <xf numFmtId="0" fontId="13" fillId="5" borderId="12" xfId="2" applyFont="1" applyFill="1" applyBorder="1" applyAlignment="1"/>
    <xf numFmtId="0" fontId="17" fillId="5" borderId="12" xfId="5" applyFont="1" applyFill="1" applyBorder="1"/>
    <xf numFmtId="0" fontId="17" fillId="7" borderId="6" xfId="5" applyFont="1" applyFill="1" applyBorder="1"/>
    <xf numFmtId="0" fontId="17" fillId="5" borderId="4" xfId="5" applyFont="1" applyFill="1" applyBorder="1"/>
    <xf numFmtId="0" fontId="13" fillId="7" borderId="18" xfId="2" applyFont="1" applyFill="1" applyBorder="1" applyAlignment="1"/>
    <xf numFmtId="0" fontId="9" fillId="0" borderId="16" xfId="5" applyFont="1" applyFill="1" applyBorder="1" applyAlignment="1">
      <alignment horizontal="center"/>
    </xf>
    <xf numFmtId="0" fontId="9" fillId="6" borderId="14" xfId="5" applyFont="1" applyFill="1" applyBorder="1" applyAlignment="1">
      <alignment horizontal="center"/>
    </xf>
    <xf numFmtId="0" fontId="9" fillId="6" borderId="24" xfId="5" applyFont="1" applyFill="1" applyBorder="1" applyAlignment="1">
      <alignment horizontal="center"/>
    </xf>
    <xf numFmtId="0" fontId="9" fillId="6" borderId="16" xfId="5" applyFont="1" applyFill="1" applyBorder="1" applyAlignment="1">
      <alignment horizontal="center"/>
    </xf>
    <xf numFmtId="1" fontId="9" fillId="6" borderId="24" xfId="7" applyNumberFormat="1" applyFont="1" applyFill="1" applyBorder="1" applyAlignment="1">
      <alignment horizontal="center"/>
    </xf>
    <xf numFmtId="0" fontId="9" fillId="0" borderId="15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1" fontId="15" fillId="7" borderId="24" xfId="5" applyNumberFormat="1" applyFont="1" applyFill="1" applyBorder="1" applyAlignment="1">
      <alignment horizontal="center"/>
    </xf>
    <xf numFmtId="1" fontId="15" fillId="0" borderId="15" xfId="5" applyNumberFormat="1" applyFont="1" applyBorder="1" applyAlignment="1">
      <alignment horizontal="center"/>
    </xf>
    <xf numFmtId="1" fontId="15" fillId="0" borderId="20" xfId="5" applyNumberFormat="1" applyFont="1" applyBorder="1" applyAlignment="1">
      <alignment horizontal="center"/>
    </xf>
    <xf numFmtId="1" fontId="15" fillId="0" borderId="16" xfId="5" applyNumberFormat="1" applyFont="1" applyBorder="1" applyAlignment="1">
      <alignment horizontal="center"/>
    </xf>
    <xf numFmtId="1" fontId="15" fillId="7" borderId="13" xfId="5" applyNumberFormat="1" applyFont="1" applyFill="1" applyBorder="1" applyAlignment="1">
      <alignment horizontal="center"/>
    </xf>
    <xf numFmtId="1" fontId="15" fillId="0" borderId="16" xfId="5" applyNumberFormat="1" applyFont="1" applyFill="1" applyBorder="1" applyAlignment="1">
      <alignment horizontal="center"/>
    </xf>
    <xf numFmtId="1" fontId="15" fillId="7" borderId="1" xfId="5" applyNumberFormat="1" applyFont="1" applyFill="1" applyBorder="1" applyAlignment="1">
      <alignment horizontal="center"/>
    </xf>
    <xf numFmtId="0" fontId="23" fillId="0" borderId="8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10" xfId="0" applyFont="1" applyFill="1" applyBorder="1" applyAlignment="1">
      <alignment horizontal="left"/>
    </xf>
    <xf numFmtId="0" fontId="23" fillId="0" borderId="3" xfId="0" applyFont="1" applyFill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5" fillId="0" borderId="33" xfId="0" applyFont="1" applyBorder="1" applyAlignment="1">
      <alignment vertical="center"/>
    </xf>
    <xf numFmtId="49" fontId="25" fillId="0" borderId="33" xfId="0" applyNumberFormat="1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5" fillId="0" borderId="38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25" fillId="0" borderId="0" xfId="0" applyNumberFormat="1" applyFont="1" applyBorder="1" applyAlignment="1">
      <alignment vertical="center"/>
    </xf>
    <xf numFmtId="0" fontId="25" fillId="0" borderId="39" xfId="0" applyFont="1" applyBorder="1" applyAlignment="1">
      <alignment vertical="center"/>
    </xf>
    <xf numFmtId="0" fontId="25" fillId="0" borderId="39" xfId="0" applyFont="1" applyBorder="1" applyAlignment="1">
      <alignment horizontal="center" vertical="center"/>
    </xf>
    <xf numFmtId="0" fontId="25" fillId="0" borderId="40" xfId="0" applyFont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41" xfId="0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center" vertical="center"/>
    </xf>
    <xf numFmtId="0" fontId="29" fillId="0" borderId="38" xfId="0" applyFont="1" applyBorder="1" applyAlignment="1">
      <alignment vertical="center"/>
    </xf>
    <xf numFmtId="0" fontId="25" fillId="0" borderId="42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9" fillId="0" borderId="44" xfId="0" applyFont="1" applyBorder="1" applyAlignment="1">
      <alignment vertical="center"/>
    </xf>
    <xf numFmtId="0" fontId="25" fillId="0" borderId="45" xfId="0" applyFont="1" applyBorder="1" applyAlignment="1">
      <alignment vertical="center"/>
    </xf>
    <xf numFmtId="49" fontId="25" fillId="0" borderId="41" xfId="0" applyNumberFormat="1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5" fillId="0" borderId="32" xfId="0" applyFont="1" applyFill="1" applyBorder="1" applyAlignment="1">
      <alignment vertical="center"/>
    </xf>
    <xf numFmtId="0" fontId="29" fillId="0" borderId="33" xfId="0" applyFont="1" applyFill="1" applyBorder="1" applyAlignment="1">
      <alignment vertical="center"/>
    </xf>
    <xf numFmtId="0" fontId="25" fillId="0" borderId="33" xfId="0" applyFont="1" applyFill="1" applyBorder="1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40" xfId="0" applyFont="1" applyFill="1" applyBorder="1" applyAlignment="1">
      <alignment vertical="center"/>
    </xf>
    <xf numFmtId="0" fontId="25" fillId="0" borderId="4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8" xfId="0" applyFont="1" applyFill="1" applyBorder="1" applyAlignment="1">
      <alignment vertical="center"/>
    </xf>
    <xf numFmtId="0" fontId="25" fillId="0" borderId="42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9" fillId="0" borderId="44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8" fillId="8" borderId="0" xfId="0" applyFont="1" applyFill="1" applyBorder="1" applyAlignment="1">
      <alignment vertical="center"/>
    </xf>
    <xf numFmtId="0" fontId="32" fillId="8" borderId="0" xfId="0" applyFont="1" applyFill="1" applyBorder="1" applyAlignment="1">
      <alignment vertical="center"/>
    </xf>
    <xf numFmtId="49" fontId="32" fillId="8" borderId="0" xfId="0" applyNumberFormat="1" applyFont="1" applyFill="1" applyBorder="1" applyAlignment="1">
      <alignment horizontal="center" vertical="center"/>
    </xf>
    <xf numFmtId="0" fontId="32" fillId="8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" fontId="25" fillId="0" borderId="41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4" fontId="25" fillId="0" borderId="3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3" fillId="8" borderId="0" xfId="0" applyFont="1" applyFill="1" applyBorder="1" applyAlignment="1">
      <alignment vertical="center"/>
    </xf>
    <xf numFmtId="0" fontId="34" fillId="8" borderId="0" xfId="0" applyFont="1" applyFill="1" applyBorder="1" applyAlignment="1">
      <alignment vertical="center"/>
    </xf>
    <xf numFmtId="0" fontId="34" fillId="8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33" fillId="8" borderId="32" xfId="0" applyFont="1" applyFill="1" applyBorder="1" applyAlignment="1">
      <alignment vertical="center"/>
    </xf>
    <xf numFmtId="0" fontId="32" fillId="8" borderId="33" xfId="0" applyFont="1" applyFill="1" applyBorder="1" applyAlignment="1">
      <alignment vertical="center"/>
    </xf>
    <xf numFmtId="0" fontId="32" fillId="8" borderId="33" xfId="0" applyFont="1" applyFill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24" fillId="0" borderId="46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4" fillId="0" borderId="47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49" fontId="29" fillId="0" borderId="46" xfId="0" applyNumberFormat="1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5" fillId="0" borderId="4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4" fontId="25" fillId="0" borderId="0" xfId="0" applyNumberFormat="1" applyFont="1" applyBorder="1" applyAlignment="1">
      <alignment vertical="center"/>
    </xf>
    <xf numFmtId="4" fontId="25" fillId="0" borderId="34" xfId="0" applyNumberFormat="1" applyFont="1" applyBorder="1" applyAlignment="1">
      <alignment vertical="center"/>
    </xf>
    <xf numFmtId="4" fontId="25" fillId="0" borderId="39" xfId="0" applyNumberFormat="1" applyFont="1" applyBorder="1" applyAlignment="1">
      <alignment vertical="center"/>
    </xf>
    <xf numFmtId="4" fontId="26" fillId="11" borderId="25" xfId="2" applyNumberFormat="1" applyFont="1" applyFill="1" applyBorder="1" applyAlignment="1"/>
    <xf numFmtId="0" fontId="0" fillId="11" borderId="26" xfId="0" applyFill="1" applyBorder="1"/>
    <xf numFmtId="0" fontId="0" fillId="0" borderId="0" xfId="0" applyAlignment="1">
      <alignment horizontal="center" vertical="center"/>
    </xf>
    <xf numFmtId="0" fontId="9" fillId="6" borderId="52" xfId="5" applyFont="1" applyFill="1" applyBorder="1" applyAlignment="1">
      <alignment horizontal="center"/>
    </xf>
    <xf numFmtId="0" fontId="9" fillId="6" borderId="35" xfId="5" applyFont="1" applyFill="1" applyBorder="1" applyAlignment="1">
      <alignment horizontal="center"/>
    </xf>
    <xf numFmtId="0" fontId="9" fillId="5" borderId="31" xfId="5" applyFont="1" applyFill="1" applyBorder="1" applyAlignment="1">
      <alignment horizontal="center"/>
    </xf>
    <xf numFmtId="0" fontId="9" fillId="5" borderId="49" xfId="5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37" fillId="0" borderId="0" xfId="0" applyFont="1" applyFill="1" applyBorder="1" applyAlignment="1">
      <alignment horizontal="left" vertical="top"/>
    </xf>
    <xf numFmtId="0" fontId="0" fillId="12" borderId="53" xfId="0" applyFill="1" applyBorder="1" applyAlignment="1">
      <alignment horizontal="center" vertical="center" wrapText="1"/>
    </xf>
    <xf numFmtId="0" fontId="39" fillId="12" borderId="54" xfId="0" applyFont="1" applyFill="1" applyBorder="1" applyAlignment="1">
      <alignment horizontal="center" vertical="center" wrapText="1"/>
    </xf>
    <xf numFmtId="0" fontId="40" fillId="12" borderId="54" xfId="0" applyFont="1" applyFill="1" applyBorder="1" applyAlignment="1">
      <alignment horizontal="center" vertical="center" wrapText="1"/>
    </xf>
    <xf numFmtId="0" fontId="0" fillId="12" borderId="5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0" xfId="3" applyFont="1" applyBorder="1"/>
    <xf numFmtId="0" fontId="13" fillId="6" borderId="3" xfId="4" applyFont="1" applyFill="1" applyBorder="1" applyAlignment="1"/>
    <xf numFmtId="0" fontId="13" fillId="5" borderId="2" xfId="4" applyFont="1" applyFill="1" applyBorder="1" applyAlignment="1"/>
    <xf numFmtId="0" fontId="13" fillId="5" borderId="4" xfId="4" applyFont="1" applyFill="1" applyBorder="1" applyAlignment="1"/>
    <xf numFmtId="0" fontId="13" fillId="6" borderId="3" xfId="5" applyFont="1" applyFill="1" applyBorder="1" applyAlignment="1">
      <alignment horizontal="left" wrapText="1"/>
    </xf>
    <xf numFmtId="0" fontId="13" fillId="5" borderId="4" xfId="5" applyFont="1" applyFill="1" applyBorder="1" applyAlignment="1">
      <alignment horizontal="left" wrapText="1"/>
    </xf>
    <xf numFmtId="0" fontId="9" fillId="0" borderId="29" xfId="5" applyFont="1" applyFill="1" applyBorder="1" applyAlignment="1">
      <alignment horizontal="center"/>
    </xf>
    <xf numFmtId="0" fontId="9" fillId="0" borderId="31" xfId="5" applyFont="1" applyFill="1" applyBorder="1" applyAlignment="1">
      <alignment horizontal="center"/>
    </xf>
    <xf numFmtId="0" fontId="9" fillId="5" borderId="51" xfId="5" applyFont="1" applyFill="1" applyBorder="1" applyAlignment="1">
      <alignment horizontal="center"/>
    </xf>
    <xf numFmtId="0" fontId="9" fillId="6" borderId="51" xfId="5" applyFont="1" applyFill="1" applyBorder="1" applyAlignment="1">
      <alignment horizontal="center"/>
    </xf>
    <xf numFmtId="0" fontId="13" fillId="5" borderId="18" xfId="2" applyFont="1" applyFill="1" applyBorder="1" applyAlignment="1"/>
    <xf numFmtId="1" fontId="15" fillId="0" borderId="1" xfId="5" applyNumberFormat="1" applyFont="1" applyBorder="1" applyAlignment="1">
      <alignment horizontal="center"/>
    </xf>
    <xf numFmtId="1" fontId="15" fillId="7" borderId="24" xfId="5" applyNumberFormat="1" applyFont="1" applyFill="1" applyBorder="1" applyAlignment="1">
      <alignment horizontal="center" vertical="center"/>
    </xf>
    <xf numFmtId="1" fontId="15" fillId="0" borderId="15" xfId="5" applyNumberFormat="1" applyFont="1" applyBorder="1" applyAlignment="1">
      <alignment horizontal="center" vertical="center"/>
    </xf>
    <xf numFmtId="1" fontId="15" fillId="0" borderId="29" xfId="5" applyNumberFormat="1" applyFont="1" applyBorder="1" applyAlignment="1">
      <alignment horizontal="center"/>
    </xf>
    <xf numFmtId="0" fontId="13" fillId="7" borderId="22" xfId="2" applyFont="1" applyFill="1" applyBorder="1" applyAlignment="1"/>
    <xf numFmtId="1" fontId="15" fillId="7" borderId="59" xfId="5" applyNumberFormat="1" applyFont="1" applyFill="1" applyBorder="1" applyAlignment="1">
      <alignment horizontal="center"/>
    </xf>
    <xf numFmtId="0" fontId="13" fillId="7" borderId="5" xfId="2" applyFont="1" applyFill="1" applyBorder="1" applyAlignment="1"/>
    <xf numFmtId="1" fontId="15" fillId="7" borderId="52" xfId="5" applyNumberFormat="1" applyFont="1" applyFill="1" applyBorder="1" applyAlignment="1">
      <alignment horizontal="center"/>
    </xf>
    <xf numFmtId="0" fontId="49" fillId="0" borderId="0" xfId="3" applyFont="1"/>
    <xf numFmtId="0" fontId="50" fillId="0" borderId="0" xfId="3" applyFont="1" applyBorder="1" applyAlignment="1">
      <alignment horizontal="center"/>
    </xf>
    <xf numFmtId="0" fontId="38" fillId="12" borderId="54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2" fillId="0" borderId="2" xfId="0" applyFont="1" applyFill="1" applyBorder="1" applyAlignment="1">
      <alignment horizontal="center" vertical="center" wrapText="1"/>
    </xf>
    <xf numFmtId="166" fontId="44" fillId="0" borderId="2" xfId="0" applyNumberFormat="1" applyFont="1" applyFill="1" applyBorder="1" applyAlignment="1">
      <alignment horizontal="center" vertical="center" wrapText="1"/>
    </xf>
    <xf numFmtId="167" fontId="44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166" fontId="45" fillId="0" borderId="2" xfId="0" applyNumberFormat="1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1" fontId="15" fillId="0" borderId="31" xfId="5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5" fillId="0" borderId="46" xfId="0" applyFont="1" applyBorder="1" applyAlignment="1">
      <alignment vertical="center"/>
    </xf>
    <xf numFmtId="168" fontId="10" fillId="9" borderId="9" xfId="3" applyNumberFormat="1" applyFont="1" applyFill="1" applyBorder="1" applyAlignment="1">
      <alignment horizontal="center" vertical="center" wrapText="1"/>
    </xf>
    <xf numFmtId="168" fontId="6" fillId="9" borderId="10" xfId="3" applyNumberFormat="1" applyFont="1" applyFill="1" applyBorder="1" applyAlignment="1">
      <alignment horizontal="center" vertical="center" wrapText="1"/>
    </xf>
    <xf numFmtId="168" fontId="4" fillId="0" borderId="0" xfId="3" applyNumberFormat="1" applyFont="1" applyBorder="1"/>
    <xf numFmtId="168" fontId="10" fillId="10" borderId="52" xfId="3" applyNumberFormat="1" applyFont="1" applyFill="1" applyBorder="1" applyAlignment="1">
      <alignment horizontal="center" vertical="center" wrapText="1"/>
    </xf>
    <xf numFmtId="168" fontId="9" fillId="10" borderId="50" xfId="3" applyNumberFormat="1" applyFont="1" applyFill="1" applyBorder="1" applyAlignment="1">
      <alignment horizontal="center" vertical="center" wrapText="1"/>
    </xf>
    <xf numFmtId="168" fontId="21" fillId="10" borderId="29" xfId="3" applyNumberFormat="1" applyFont="1" applyFill="1" applyBorder="1" applyAlignment="1">
      <alignment horizontal="center"/>
    </xf>
    <xf numFmtId="168" fontId="11" fillId="9" borderId="7" xfId="3" applyNumberFormat="1" applyFont="1" applyFill="1" applyBorder="1" applyAlignment="1">
      <alignment horizontal="center"/>
    </xf>
    <xf numFmtId="0" fontId="9" fillId="0" borderId="15" xfId="3" applyFont="1" applyBorder="1" applyAlignment="1">
      <alignment horizontal="center"/>
    </xf>
    <xf numFmtId="0" fontId="13" fillId="6" borderId="5" xfId="5" applyFont="1" applyFill="1" applyBorder="1" applyAlignment="1">
      <alignment horizontal="left" wrapText="1"/>
    </xf>
    <xf numFmtId="0" fontId="13" fillId="6" borderId="6" xfId="5" applyFont="1" applyFill="1" applyBorder="1" applyAlignment="1">
      <alignment horizontal="left" wrapText="1"/>
    </xf>
    <xf numFmtId="0" fontId="13" fillId="5" borderId="12" xfId="5" applyFont="1" applyFill="1" applyBorder="1" applyAlignment="1">
      <alignment horizontal="left" wrapText="1"/>
    </xf>
    <xf numFmtId="0" fontId="13" fillId="6" borderId="22" xfId="5" applyFont="1" applyFill="1" applyBorder="1" applyAlignment="1">
      <alignment horizontal="left" wrapText="1"/>
    </xf>
    <xf numFmtId="0" fontId="13" fillId="5" borderId="22" xfId="5" applyFont="1" applyFill="1" applyBorder="1" applyAlignment="1">
      <alignment horizontal="left"/>
    </xf>
    <xf numFmtId="0" fontId="12" fillId="6" borderId="18" xfId="2" applyFont="1" applyFill="1" applyBorder="1" applyAlignment="1">
      <alignment horizontal="left"/>
    </xf>
    <xf numFmtId="0" fontId="9" fillId="6" borderId="1" xfId="5" applyFont="1" applyFill="1" applyBorder="1" applyAlignment="1">
      <alignment horizontal="center"/>
    </xf>
    <xf numFmtId="168" fontId="23" fillId="14" borderId="36" xfId="0" applyNumberFormat="1" applyFont="1" applyFill="1" applyBorder="1" applyAlignment="1">
      <alignment horizontal="center"/>
    </xf>
    <xf numFmtId="168" fontId="20" fillId="4" borderId="41" xfId="2" applyNumberFormat="1" applyFont="1" applyFill="1" applyBorder="1" applyAlignment="1">
      <alignment vertical="center"/>
    </xf>
    <xf numFmtId="168" fontId="10" fillId="11" borderId="26" xfId="3" applyNumberFormat="1" applyFont="1" applyFill="1" applyBorder="1" applyAlignment="1">
      <alignment horizontal="center" vertical="center" wrapText="1"/>
    </xf>
    <xf numFmtId="168" fontId="6" fillId="11" borderId="43" xfId="3" applyNumberFormat="1" applyFont="1" applyFill="1" applyBorder="1" applyAlignment="1">
      <alignment horizontal="center" vertical="center" wrapText="1"/>
    </xf>
    <xf numFmtId="168" fontId="11" fillId="11" borderId="56" xfId="3" applyNumberFormat="1" applyFont="1" applyFill="1" applyBorder="1" applyAlignment="1">
      <alignment horizontal="center"/>
    </xf>
    <xf numFmtId="169" fontId="0" fillId="0" borderId="0" xfId="0" applyNumberFormat="1"/>
    <xf numFmtId="169" fontId="48" fillId="13" borderId="33" xfId="0" applyNumberFormat="1" applyFont="1" applyFill="1" applyBorder="1"/>
    <xf numFmtId="169" fontId="48" fillId="13" borderId="34" xfId="0" applyNumberFormat="1" applyFont="1" applyFill="1" applyBorder="1"/>
    <xf numFmtId="169" fontId="38" fillId="6" borderId="60" xfId="0" applyNumberFormat="1" applyFont="1" applyFill="1" applyBorder="1" applyAlignment="1">
      <alignment horizontal="center" vertical="center" wrapText="1"/>
    </xf>
    <xf numFmtId="169" fontId="0" fillId="0" borderId="2" xfId="0" applyNumberForma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9" fontId="38" fillId="6" borderId="58" xfId="0" applyNumberFormat="1" applyFont="1" applyFill="1" applyBorder="1" applyAlignment="1">
      <alignment horizontal="center" vertical="center" wrapText="1"/>
    </xf>
    <xf numFmtId="168" fontId="25" fillId="0" borderId="0" xfId="0" applyNumberFormat="1" applyFont="1" applyBorder="1" applyAlignment="1">
      <alignment vertical="center"/>
    </xf>
    <xf numFmtId="168" fontId="25" fillId="0" borderId="0" xfId="0" applyNumberFormat="1" applyFont="1" applyBorder="1" applyAlignment="1">
      <alignment horizontal="center" vertical="center"/>
    </xf>
    <xf numFmtId="168" fontId="29" fillId="0" borderId="0" xfId="0" applyNumberFormat="1" applyFont="1" applyBorder="1" applyAlignment="1">
      <alignment horizontal="center" vertical="center"/>
    </xf>
    <xf numFmtId="168" fontId="32" fillId="8" borderId="0" xfId="0" applyNumberFormat="1" applyFont="1" applyFill="1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168" fontId="25" fillId="11" borderId="61" xfId="0" applyNumberFormat="1" applyFont="1" applyFill="1" applyBorder="1" applyAlignment="1">
      <alignment horizontal="center" vertical="center"/>
    </xf>
    <xf numFmtId="168" fontId="25" fillId="11" borderId="63" xfId="0" applyNumberFormat="1" applyFont="1" applyFill="1" applyBorder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8" fontId="34" fillId="8" borderId="0" xfId="0" applyNumberFormat="1" applyFont="1" applyFill="1" applyBorder="1" applyAlignment="1">
      <alignment horizontal="center" vertical="center"/>
    </xf>
    <xf numFmtId="168" fontId="25" fillId="11" borderId="63" xfId="8" applyNumberFormat="1" applyFont="1" applyFill="1" applyBorder="1" applyAlignment="1">
      <alignment horizontal="center" vertical="center"/>
    </xf>
    <xf numFmtId="169" fontId="25" fillId="0" borderId="29" xfId="0" applyNumberFormat="1" applyFont="1" applyFill="1" applyBorder="1" applyAlignment="1">
      <alignment horizontal="center" vertical="center"/>
    </xf>
    <xf numFmtId="169" fontId="25" fillId="0" borderId="31" xfId="0" applyNumberFormat="1" applyFont="1" applyFill="1" applyBorder="1" applyAlignment="1">
      <alignment horizontal="center" vertical="center"/>
    </xf>
    <xf numFmtId="4" fontId="25" fillId="16" borderId="0" xfId="0" applyNumberFormat="1" applyFont="1" applyFill="1" applyBorder="1" applyAlignment="1">
      <alignment vertical="center"/>
    </xf>
    <xf numFmtId="168" fontId="25" fillId="11" borderId="63" xfId="0" applyNumberFormat="1" applyFont="1" applyFill="1" applyBorder="1" applyAlignment="1">
      <alignment vertical="center"/>
    </xf>
    <xf numFmtId="169" fontId="25" fillId="0" borderId="29" xfId="0" applyNumberFormat="1" applyFont="1" applyFill="1" applyBorder="1" applyAlignment="1">
      <alignment vertical="center"/>
    </xf>
    <xf numFmtId="169" fontId="25" fillId="0" borderId="31" xfId="0" applyNumberFormat="1" applyFont="1" applyFill="1" applyBorder="1" applyAlignment="1">
      <alignment vertical="center"/>
    </xf>
    <xf numFmtId="168" fontId="27" fillId="16" borderId="0" xfId="0" applyNumberFormat="1" applyFont="1" applyFill="1" applyBorder="1" applyAlignment="1">
      <alignment horizontal="left" vertical="center" wrapText="1"/>
    </xf>
    <xf numFmtId="169" fontId="25" fillId="0" borderId="31" xfId="8" applyNumberFormat="1" applyFont="1" applyFill="1" applyBorder="1" applyAlignment="1">
      <alignment horizontal="center" vertical="center"/>
    </xf>
    <xf numFmtId="0" fontId="27" fillId="16" borderId="0" xfId="0" applyFont="1" applyFill="1" applyBorder="1" applyAlignment="1">
      <alignment horizontal="left" vertical="center" wrapText="1"/>
    </xf>
    <xf numFmtId="0" fontId="28" fillId="16" borderId="0" xfId="0" applyFont="1" applyFill="1" applyBorder="1" applyAlignment="1">
      <alignment horizontal="left" vertical="center" wrapText="1"/>
    </xf>
    <xf numFmtId="168" fontId="28" fillId="16" borderId="0" xfId="0" applyNumberFormat="1" applyFont="1" applyFill="1" applyBorder="1" applyAlignment="1">
      <alignment horizontal="left" vertical="center" wrapText="1"/>
    </xf>
    <xf numFmtId="169" fontId="20" fillId="4" borderId="41" xfId="2" applyNumberFormat="1" applyFont="1" applyFill="1" applyBorder="1" applyAlignment="1">
      <alignment horizontal="center" vertical="center"/>
    </xf>
    <xf numFmtId="169" fontId="10" fillId="0" borderId="14" xfId="3" applyNumberFormat="1" applyFont="1" applyFill="1" applyBorder="1" applyAlignment="1">
      <alignment horizontal="center" vertical="center" wrapText="1"/>
    </xf>
    <xf numFmtId="169" fontId="21" fillId="0" borderId="13" xfId="3" applyNumberFormat="1" applyFont="1" applyFill="1" applyBorder="1" applyAlignment="1">
      <alignment horizontal="center" vertical="center" wrapText="1"/>
    </xf>
    <xf numFmtId="169" fontId="21" fillId="0" borderId="15" xfId="3" applyNumberFormat="1" applyFont="1" applyFill="1" applyBorder="1" applyAlignment="1">
      <alignment horizontal="center"/>
    </xf>
    <xf numFmtId="169" fontId="21" fillId="0" borderId="20" xfId="3" applyNumberFormat="1" applyFont="1" applyFill="1" applyBorder="1" applyAlignment="1">
      <alignment horizontal="center"/>
    </xf>
    <xf numFmtId="169" fontId="21" fillId="0" borderId="13" xfId="3" applyNumberFormat="1" applyFont="1" applyFill="1" applyBorder="1" applyAlignment="1">
      <alignment horizontal="center"/>
    </xf>
    <xf numFmtId="169" fontId="21" fillId="0" borderId="15" xfId="3" applyNumberFormat="1" applyFont="1" applyFill="1" applyBorder="1" applyAlignment="1">
      <alignment horizontal="center" vertical="center"/>
    </xf>
    <xf numFmtId="169" fontId="21" fillId="0" borderId="15" xfId="3" applyNumberFormat="1" applyFont="1" applyFill="1" applyBorder="1" applyAlignment="1">
      <alignment horizontal="center" vertical="center" wrapText="1"/>
    </xf>
    <xf numFmtId="169" fontId="21" fillId="0" borderId="4" xfId="3" applyNumberFormat="1" applyFont="1" applyFill="1" applyBorder="1" applyAlignment="1">
      <alignment horizontal="center"/>
    </xf>
    <xf numFmtId="169" fontId="4" fillId="0" borderId="0" xfId="3" applyNumberFormat="1" applyFont="1" applyBorder="1"/>
    <xf numFmtId="169" fontId="20" fillId="4" borderId="23" xfId="2" applyNumberFormat="1" applyFont="1" applyFill="1" applyBorder="1" applyAlignment="1">
      <alignment vertical="center"/>
    </xf>
    <xf numFmtId="169" fontId="10" fillId="0" borderId="52" xfId="3" applyNumberFormat="1" applyFont="1" applyFill="1" applyBorder="1" applyAlignment="1">
      <alignment horizontal="center" vertical="center" wrapText="1"/>
    </xf>
    <xf numFmtId="169" fontId="9" fillId="0" borderId="50" xfId="3" applyNumberFormat="1" applyFont="1" applyFill="1" applyBorder="1" applyAlignment="1">
      <alignment horizontal="center" vertical="center" wrapText="1"/>
    </xf>
    <xf numFmtId="169" fontId="21" fillId="0" borderId="29" xfId="3" applyNumberFormat="1" applyFont="1" applyFill="1" applyBorder="1" applyAlignment="1">
      <alignment horizontal="center"/>
    </xf>
    <xf numFmtId="169" fontId="21" fillId="0" borderId="49" xfId="3" applyNumberFormat="1" applyFont="1" applyFill="1" applyBorder="1" applyAlignment="1">
      <alignment horizontal="center"/>
    </xf>
    <xf numFmtId="169" fontId="21" fillId="0" borderId="50" xfId="3" applyNumberFormat="1" applyFont="1" applyFill="1" applyBorder="1" applyAlignment="1">
      <alignment horizontal="center"/>
    </xf>
    <xf numFmtId="169" fontId="21" fillId="0" borderId="29" xfId="3" applyNumberFormat="1" applyFont="1" applyFill="1" applyBorder="1" applyAlignment="1">
      <alignment horizontal="center" vertical="center"/>
    </xf>
    <xf numFmtId="169" fontId="21" fillId="0" borderId="29" xfId="3" applyNumberFormat="1" applyFont="1" applyFill="1" applyBorder="1" applyAlignment="1">
      <alignment horizontal="center" vertical="center" wrapText="1"/>
    </xf>
    <xf numFmtId="169" fontId="21" fillId="0" borderId="31" xfId="3" applyNumberFormat="1" applyFont="1" applyFill="1" applyBorder="1" applyAlignment="1">
      <alignment horizontal="center"/>
    </xf>
    <xf numFmtId="169" fontId="21" fillId="0" borderId="2" xfId="3" applyNumberFormat="1" applyFont="1" applyFill="1" applyBorder="1" applyAlignment="1"/>
    <xf numFmtId="169" fontId="21" fillId="0" borderId="57" xfId="3" applyNumberFormat="1" applyFont="1" applyFill="1" applyBorder="1" applyAlignment="1"/>
    <xf numFmtId="169" fontId="0" fillId="11" borderId="27" xfId="0" applyNumberFormat="1" applyFill="1" applyBorder="1"/>
    <xf numFmtId="169" fontId="24" fillId="0" borderId="36" xfId="0" applyNumberFormat="1" applyFont="1" applyBorder="1" applyAlignment="1">
      <alignment horizontal="center"/>
    </xf>
    <xf numFmtId="169" fontId="24" fillId="0" borderId="30" xfId="0" applyNumberFormat="1" applyFont="1" applyBorder="1" applyAlignment="1">
      <alignment horizontal="center"/>
    </xf>
    <xf numFmtId="168" fontId="0" fillId="0" borderId="0" xfId="0" applyNumberFormat="1"/>
    <xf numFmtId="168" fontId="0" fillId="11" borderId="26" xfId="0" applyNumberFormat="1" applyFill="1" applyBorder="1"/>
    <xf numFmtId="168" fontId="23" fillId="15" borderId="36" xfId="0" applyNumberFormat="1" applyFont="1" applyFill="1" applyBorder="1" applyAlignment="1">
      <alignment horizontal="center"/>
    </xf>
    <xf numFmtId="168" fontId="23" fillId="11" borderId="36" xfId="0" applyNumberFormat="1" applyFont="1" applyFill="1" applyBorder="1" applyAlignment="1">
      <alignment horizontal="center"/>
    </xf>
    <xf numFmtId="168" fontId="23" fillId="11" borderId="30" xfId="0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 horizontal="center" vertical="top"/>
    </xf>
    <xf numFmtId="168" fontId="0" fillId="0" borderId="23" xfId="0" applyNumberFormat="1" applyFill="1" applyBorder="1" applyAlignment="1">
      <alignment horizontal="center" vertical="top"/>
    </xf>
    <xf numFmtId="168" fontId="47" fillId="13" borderId="32" xfId="2" applyNumberFormat="1" applyFont="1" applyFill="1" applyBorder="1" applyAlignment="1"/>
    <xf numFmtId="168" fontId="47" fillId="13" borderId="33" xfId="2" applyNumberFormat="1" applyFont="1" applyFill="1" applyBorder="1" applyAlignment="1"/>
    <xf numFmtId="168" fontId="54" fillId="10" borderId="3" xfId="0" applyNumberFormat="1" applyFont="1" applyFill="1" applyBorder="1" applyAlignment="1">
      <alignment horizontal="center" vertical="center" wrapText="1"/>
    </xf>
    <xf numFmtId="168" fontId="38" fillId="9" borderId="58" xfId="0" applyNumberFormat="1" applyFont="1" applyFill="1" applyBorder="1" applyAlignment="1">
      <alignment horizontal="center" vertical="center" wrapText="1"/>
    </xf>
    <xf numFmtId="168" fontId="44" fillId="10" borderId="2" xfId="0" applyNumberFormat="1" applyFont="1" applyFill="1" applyBorder="1" applyAlignment="1">
      <alignment horizontal="center" vertical="center" wrapText="1"/>
    </xf>
    <xf numFmtId="168" fontId="44" fillId="9" borderId="2" xfId="0" applyNumberFormat="1" applyFont="1" applyFill="1" applyBorder="1" applyAlignment="1">
      <alignment horizontal="center" vertical="center" wrapText="1"/>
    </xf>
    <xf numFmtId="168" fontId="44" fillId="11" borderId="2" xfId="0" applyNumberFormat="1" applyFont="1" applyFill="1" applyBorder="1" applyAlignment="1">
      <alignment horizontal="center" vertical="center" wrapText="1"/>
    </xf>
    <xf numFmtId="168" fontId="25" fillId="11" borderId="61" xfId="0" applyNumberFormat="1" applyFont="1" applyFill="1" applyBorder="1" applyAlignment="1">
      <alignment horizontal="center" vertical="center"/>
    </xf>
    <xf numFmtId="168" fontId="38" fillId="11" borderId="58" xfId="0" applyNumberFormat="1" applyFont="1" applyFill="1" applyBorder="1" applyAlignment="1">
      <alignment horizont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68" fontId="20" fillId="4" borderId="65" xfId="2" applyNumberFormat="1" applyFont="1" applyFill="1" applyBorder="1" applyAlignment="1">
      <alignment horizontal="center" vertical="center"/>
    </xf>
    <xf numFmtId="2" fontId="20" fillId="4" borderId="22" xfId="2" applyNumberFormat="1" applyFont="1" applyFill="1" applyBorder="1" applyAlignment="1">
      <alignment horizontal="center" vertical="center"/>
    </xf>
    <xf numFmtId="169" fontId="20" fillId="4" borderId="23" xfId="9" applyNumberFormat="1" applyFont="1" applyFill="1" applyBorder="1" applyAlignment="1">
      <alignment vertical="center"/>
    </xf>
    <xf numFmtId="0" fontId="12" fillId="17" borderId="2" xfId="2" applyFont="1" applyFill="1" applyBorder="1" applyAlignment="1">
      <alignment horizontal="center" vertical="center" wrapText="1"/>
    </xf>
    <xf numFmtId="168" fontId="10" fillId="9" borderId="66" xfId="3" applyNumberFormat="1" applyFont="1" applyFill="1" applyBorder="1" applyAlignment="1">
      <alignment horizontal="center" vertical="center" wrapText="1"/>
    </xf>
    <xf numFmtId="168" fontId="57" fillId="11" borderId="66" xfId="3" applyNumberFormat="1" applyFont="1" applyFill="1" applyBorder="1" applyAlignment="1">
      <alignment horizontal="center" vertical="center" wrapText="1"/>
    </xf>
    <xf numFmtId="165" fontId="10" fillId="5" borderId="5" xfId="3" applyNumberFormat="1" applyFont="1" applyFill="1" applyBorder="1" applyAlignment="1">
      <alignment horizontal="center" vertical="center" wrapText="1"/>
    </xf>
    <xf numFmtId="169" fontId="10" fillId="5" borderId="52" xfId="9" applyNumberFormat="1" applyFont="1" applyFill="1" applyBorder="1" applyAlignment="1">
      <alignment horizontal="center" vertical="center" wrapText="1"/>
    </xf>
    <xf numFmtId="164" fontId="16" fillId="5" borderId="10" xfId="7" applyFont="1" applyFill="1" applyBorder="1" applyAlignment="1">
      <alignment horizontal="center"/>
    </xf>
    <xf numFmtId="0" fontId="9" fillId="5" borderId="13" xfId="5" applyFont="1" applyFill="1" applyBorder="1" applyAlignment="1">
      <alignment horizontal="center"/>
    </xf>
    <xf numFmtId="168" fontId="9" fillId="17" borderId="2" xfId="5" applyNumberFormat="1" applyFont="1" applyFill="1" applyBorder="1" applyAlignment="1">
      <alignment horizontal="center"/>
    </xf>
    <xf numFmtId="168" fontId="11" fillId="9" borderId="67" xfId="3" applyNumberFormat="1" applyFont="1" applyFill="1" applyBorder="1" applyAlignment="1">
      <alignment horizontal="center"/>
    </xf>
    <xf numFmtId="168" fontId="11" fillId="11" borderId="67" xfId="3" applyNumberFormat="1" applyFont="1" applyFill="1" applyBorder="1" applyAlignment="1">
      <alignment horizontal="center"/>
    </xf>
    <xf numFmtId="169" fontId="0" fillId="5" borderId="2" xfId="0" applyNumberFormat="1" applyFill="1" applyBorder="1"/>
    <xf numFmtId="169" fontId="21" fillId="5" borderId="29" xfId="9" applyNumberFormat="1" applyFont="1" applyFill="1" applyBorder="1" applyAlignment="1">
      <alignment horizontal="center"/>
    </xf>
    <xf numFmtId="164" fontId="16" fillId="5" borderId="7" xfId="7" applyFont="1" applyFill="1" applyBorder="1" applyAlignment="1">
      <alignment horizontal="center"/>
    </xf>
    <xf numFmtId="0" fontId="9" fillId="5" borderId="15" xfId="5" applyFont="1" applyFill="1" applyBorder="1" applyAlignment="1">
      <alignment horizontal="center"/>
    </xf>
    <xf numFmtId="169" fontId="0" fillId="0" borderId="0" xfId="9" applyNumberFormat="1" applyFont="1"/>
    <xf numFmtId="0" fontId="59" fillId="0" borderId="0" xfId="0" applyFont="1"/>
    <xf numFmtId="170" fontId="61" fillId="4" borderId="21" xfId="2" applyNumberFormat="1" applyFont="1" applyFill="1" applyBorder="1" applyAlignment="1">
      <alignment horizontal="center" vertical="center"/>
    </xf>
    <xf numFmtId="168" fontId="25" fillId="11" borderId="27" xfId="8" applyNumberFormat="1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69" fontId="25" fillId="0" borderId="30" xfId="8" applyNumberFormat="1" applyFont="1" applyFill="1" applyBorder="1" applyAlignment="1">
      <alignment horizontal="center" vertical="center"/>
    </xf>
    <xf numFmtId="168" fontId="25" fillId="0" borderId="34" xfId="0" applyNumberFormat="1" applyFont="1" applyBorder="1" applyAlignment="1">
      <alignment horizontal="center" vertical="center"/>
    </xf>
    <xf numFmtId="168" fontId="29" fillId="0" borderId="39" xfId="0" applyNumberFormat="1" applyFont="1" applyBorder="1" applyAlignment="1">
      <alignment horizontal="center" vertical="center"/>
    </xf>
    <xf numFmtId="168" fontId="25" fillId="0" borderId="39" xfId="0" applyNumberFormat="1" applyFont="1" applyBorder="1" applyAlignment="1">
      <alignment horizontal="center" vertical="center"/>
    </xf>
    <xf numFmtId="0" fontId="0" fillId="0" borderId="0" xfId="0" applyBorder="1"/>
    <xf numFmtId="168" fontId="25" fillId="0" borderId="23" xfId="0" applyNumberFormat="1" applyFont="1" applyBorder="1" applyAlignment="1">
      <alignment horizontal="center" vertical="center"/>
    </xf>
    <xf numFmtId="4" fontId="25" fillId="0" borderId="23" xfId="0" applyNumberFormat="1" applyFont="1" applyBorder="1" applyAlignment="1">
      <alignment vertical="center"/>
    </xf>
    <xf numFmtId="0" fontId="64" fillId="0" borderId="0" xfId="0" applyFont="1" applyBorder="1" applyAlignment="1">
      <alignment vertical="center"/>
    </xf>
    <xf numFmtId="49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168" fontId="64" fillId="0" borderId="0" xfId="0" applyNumberFormat="1" applyFont="1" applyBorder="1" applyAlignment="1">
      <alignment horizontal="center" vertical="center"/>
    </xf>
    <xf numFmtId="169" fontId="25" fillId="0" borderId="0" xfId="8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168" fontId="25" fillId="0" borderId="0" xfId="8" applyNumberFormat="1" applyFont="1" applyFill="1" applyBorder="1" applyAlignment="1">
      <alignment horizontal="center" vertical="center"/>
    </xf>
    <xf numFmtId="0" fontId="12" fillId="5" borderId="3" xfId="2" applyFont="1" applyFill="1" applyBorder="1" applyAlignment="1">
      <alignment vertical="center"/>
    </xf>
    <xf numFmtId="0" fontId="9" fillId="0" borderId="13" xfId="5" applyFont="1" applyBorder="1" applyAlignment="1">
      <alignment horizontal="center" vertical="center"/>
    </xf>
    <xf numFmtId="0" fontId="4" fillId="0" borderId="0" xfId="3" applyFont="1" applyBorder="1" applyAlignment="1">
      <alignment vertical="center"/>
    </xf>
    <xf numFmtId="0" fontId="4" fillId="0" borderId="0" xfId="3" applyFont="1" applyAlignment="1">
      <alignment vertical="center"/>
    </xf>
    <xf numFmtId="0" fontId="12" fillId="5" borderId="2" xfId="2" applyFont="1" applyFill="1" applyBorder="1" applyAlignment="1">
      <alignment vertical="center"/>
    </xf>
    <xf numFmtId="0" fontId="9" fillId="0" borderId="15" xfId="5" applyFont="1" applyBorder="1" applyAlignment="1">
      <alignment horizontal="center" vertical="center"/>
    </xf>
    <xf numFmtId="0" fontId="12" fillId="5" borderId="4" xfId="2" applyFont="1" applyFill="1" applyBorder="1" applyAlignment="1">
      <alignment vertical="center"/>
    </xf>
    <xf numFmtId="0" fontId="9" fillId="0" borderId="31" xfId="5" applyFont="1" applyBorder="1" applyAlignment="1">
      <alignment horizontal="center" vertical="center"/>
    </xf>
    <xf numFmtId="169" fontId="11" fillId="0" borderId="0" xfId="3" applyNumberFormat="1" applyFont="1" applyBorder="1" applyAlignment="1">
      <alignment vertical="center"/>
    </xf>
    <xf numFmtId="169" fontId="11" fillId="0" borderId="2" xfId="3" applyNumberFormat="1" applyFont="1" applyBorder="1" applyAlignment="1">
      <alignment vertical="center"/>
    </xf>
    <xf numFmtId="171" fontId="11" fillId="10" borderId="7" xfId="3" applyNumberFormat="1" applyFont="1" applyFill="1" applyBorder="1" applyAlignment="1">
      <alignment horizontal="right" vertical="center"/>
    </xf>
    <xf numFmtId="0" fontId="9" fillId="0" borderId="16" xfId="5" applyFont="1" applyBorder="1" applyAlignment="1">
      <alignment horizontal="center" vertical="center"/>
    </xf>
    <xf numFmtId="169" fontId="11" fillId="0" borderId="0" xfId="9" applyNumberFormat="1" applyFont="1" applyBorder="1" applyAlignment="1">
      <alignment vertical="center"/>
    </xf>
    <xf numFmtId="0" fontId="68" fillId="0" borderId="0" xfId="5" applyFont="1" applyBorder="1" applyAlignment="1"/>
    <xf numFmtId="0" fontId="66" fillId="0" borderId="0" xfId="3" applyFont="1"/>
    <xf numFmtId="0" fontId="0" fillId="0" borderId="0" xfId="0" applyAlignment="1">
      <alignment horizontal="center" vertical="center"/>
    </xf>
    <xf numFmtId="0" fontId="12" fillId="0" borderId="3" xfId="2" applyFont="1" applyFill="1" applyBorder="1" applyAlignment="1"/>
    <xf numFmtId="0" fontId="9" fillId="0" borderId="13" xfId="5" applyFont="1" applyFill="1" applyBorder="1" applyAlignment="1">
      <alignment horizontal="center"/>
    </xf>
    <xf numFmtId="1" fontId="52" fillId="0" borderId="0" xfId="3" applyNumberFormat="1" applyFont="1" applyBorder="1" applyAlignment="1">
      <alignment horizontal="center"/>
    </xf>
    <xf numFmtId="1" fontId="10" fillId="3" borderId="9" xfId="7" applyNumberFormat="1" applyFont="1" applyFill="1" applyBorder="1" applyAlignment="1">
      <alignment horizontal="center" vertical="center" wrapText="1"/>
    </xf>
    <xf numFmtId="1" fontId="16" fillId="6" borderId="10" xfId="7" applyNumberFormat="1" applyFont="1" applyFill="1" applyBorder="1" applyAlignment="1">
      <alignment horizontal="center" vertical="center" wrapText="1"/>
    </xf>
    <xf numFmtId="1" fontId="16" fillId="0" borderId="7" xfId="7" applyNumberFormat="1" applyFont="1" applyBorder="1" applyAlignment="1">
      <alignment horizontal="center" vertical="center" wrapText="1"/>
    </xf>
    <xf numFmtId="1" fontId="16" fillId="0" borderId="7" xfId="7" applyNumberFormat="1" applyFont="1" applyBorder="1" applyAlignment="1">
      <alignment horizontal="center"/>
    </xf>
    <xf numFmtId="1" fontId="16" fillId="0" borderId="8" xfId="7" applyNumberFormat="1" applyFont="1" applyBorder="1" applyAlignment="1">
      <alignment horizontal="center"/>
    </xf>
    <xf numFmtId="1" fontId="16" fillId="6" borderId="10" xfId="7" applyNumberFormat="1" applyFont="1" applyFill="1" applyBorder="1" applyAlignment="1">
      <alignment horizontal="center"/>
    </xf>
    <xf numFmtId="1" fontId="16" fillId="6" borderId="7" xfId="7" applyNumberFormat="1" applyFont="1" applyFill="1" applyBorder="1" applyAlignment="1">
      <alignment horizontal="center" vertical="center" wrapText="1"/>
    </xf>
    <xf numFmtId="1" fontId="16" fillId="0" borderId="8" xfId="7" applyNumberFormat="1" applyFont="1" applyBorder="1" applyAlignment="1">
      <alignment horizontal="center" vertical="center" wrapText="1"/>
    </xf>
    <xf numFmtId="1" fontId="16" fillId="6" borderId="7" xfId="7" applyNumberFormat="1" applyFont="1" applyFill="1" applyBorder="1" applyAlignment="1">
      <alignment horizontal="center"/>
    </xf>
    <xf numFmtId="1" fontId="16" fillId="0" borderId="10" xfId="7" applyNumberFormat="1" applyFont="1" applyFill="1" applyBorder="1" applyAlignment="1">
      <alignment horizontal="center"/>
    </xf>
    <xf numFmtId="1" fontId="16" fillId="0" borderId="7" xfId="7" applyNumberFormat="1" applyFont="1" applyFill="1" applyBorder="1" applyAlignment="1">
      <alignment horizontal="center"/>
    </xf>
    <xf numFmtId="1" fontId="16" fillId="0" borderId="8" xfId="7" applyNumberFormat="1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1" fontId="16" fillId="0" borderId="8" xfId="0" applyNumberFormat="1" applyFont="1" applyFill="1" applyBorder="1" applyAlignment="1">
      <alignment horizontal="center"/>
    </xf>
    <xf numFmtId="1" fontId="16" fillId="0" borderId="10" xfId="7" applyNumberFormat="1" applyFont="1" applyBorder="1" applyAlignment="1">
      <alignment horizontal="center" vertical="center" wrapText="1"/>
    </xf>
    <xf numFmtId="1" fontId="16" fillId="0" borderId="19" xfId="7" applyNumberFormat="1" applyFont="1" applyBorder="1" applyAlignment="1">
      <alignment horizontal="center"/>
    </xf>
    <xf numFmtId="1" fontId="16" fillId="6" borderId="10" xfId="2" applyNumberFormat="1" applyFont="1" applyFill="1" applyBorder="1" applyAlignment="1">
      <alignment horizontal="center"/>
    </xf>
    <xf numFmtId="1" fontId="16" fillId="0" borderId="8" xfId="2" applyNumberFormat="1" applyFont="1" applyFill="1" applyBorder="1" applyAlignment="1">
      <alignment horizontal="center"/>
    </xf>
    <xf numFmtId="1" fontId="16" fillId="6" borderId="9" xfId="7" applyNumberFormat="1" applyFont="1" applyFill="1" applyBorder="1" applyAlignment="1">
      <alignment horizontal="center"/>
    </xf>
    <xf numFmtId="1" fontId="16" fillId="6" borderId="9" xfId="5" applyNumberFormat="1" applyFont="1" applyFill="1" applyBorder="1" applyAlignment="1">
      <alignment horizontal="center"/>
    </xf>
    <xf numFmtId="1" fontId="16" fillId="6" borderId="10" xfId="5" applyNumberFormat="1" applyFont="1" applyFill="1" applyBorder="1" applyAlignment="1">
      <alignment horizontal="center"/>
    </xf>
    <xf numFmtId="1" fontId="16" fillId="0" borderId="8" xfId="5" applyNumberFormat="1" applyFont="1" applyFill="1" applyBorder="1" applyAlignment="1">
      <alignment horizontal="center"/>
    </xf>
    <xf numFmtId="1" fontId="16" fillId="6" borderId="10" xfId="0" applyNumberFormat="1" applyFont="1" applyFill="1" applyBorder="1" applyAlignment="1">
      <alignment horizontal="center"/>
    </xf>
    <xf numFmtId="1" fontId="16" fillId="0" borderId="8" xfId="5" applyNumberFormat="1" applyFont="1" applyBorder="1" applyAlignment="1">
      <alignment horizontal="center"/>
    </xf>
    <xf numFmtId="1" fontId="16" fillId="6" borderId="11" xfId="7" applyNumberFormat="1" applyFont="1" applyFill="1" applyBorder="1" applyAlignment="1">
      <alignment horizontal="center"/>
    </xf>
    <xf numFmtId="1" fontId="16" fillId="6" borderId="11" xfId="5" applyNumberFormat="1" applyFont="1" applyFill="1" applyBorder="1" applyAlignment="1">
      <alignment horizontal="center"/>
    </xf>
    <xf numFmtId="1" fontId="16" fillId="5" borderId="8" xfId="5" applyNumberFormat="1" applyFont="1" applyFill="1" applyBorder="1" applyAlignment="1">
      <alignment horizontal="center"/>
    </xf>
    <xf numFmtId="1" fontId="16" fillId="5" borderId="19" xfId="5" applyNumberFormat="1" applyFont="1" applyFill="1" applyBorder="1" applyAlignment="1">
      <alignment horizontal="center"/>
    </xf>
    <xf numFmtId="1" fontId="16" fillId="6" borderId="21" xfId="5" applyNumberFormat="1" applyFont="1" applyFill="1" applyBorder="1" applyAlignment="1">
      <alignment horizontal="center"/>
    </xf>
    <xf numFmtId="1" fontId="16" fillId="5" borderId="21" xfId="5" applyNumberFormat="1" applyFont="1" applyFill="1" applyBorder="1" applyAlignment="1">
      <alignment horizontal="center"/>
    </xf>
    <xf numFmtId="1" fontId="16" fillId="6" borderId="8" xfId="7" applyNumberFormat="1" applyFont="1" applyFill="1" applyBorder="1" applyAlignment="1">
      <alignment horizontal="center"/>
    </xf>
    <xf numFmtId="1" fontId="16" fillId="6" borderId="11" xfId="0" applyNumberFormat="1" applyFont="1" applyFill="1" applyBorder="1" applyAlignment="1">
      <alignment horizontal="center"/>
    </xf>
    <xf numFmtId="1" fontId="16" fillId="0" borderId="7" xfId="2" applyNumberFormat="1" applyFont="1" applyBorder="1" applyAlignment="1">
      <alignment horizontal="center"/>
    </xf>
    <xf numFmtId="1" fontId="16" fillId="0" borderId="8" xfId="2" applyNumberFormat="1" applyFont="1" applyBorder="1" applyAlignment="1">
      <alignment horizontal="center"/>
    </xf>
    <xf numFmtId="1" fontId="16" fillId="6" borderId="17" xfId="7" applyNumberFormat="1" applyFont="1" applyFill="1" applyBorder="1" applyAlignment="1">
      <alignment horizontal="center"/>
    </xf>
    <xf numFmtId="1" fontId="15" fillId="7" borderId="11" xfId="7" applyNumberFormat="1" applyFont="1" applyFill="1" applyBorder="1" applyAlignment="1">
      <alignment horizontal="center"/>
    </xf>
    <xf numFmtId="1" fontId="15" fillId="0" borderId="7" xfId="7" applyNumberFormat="1" applyFont="1" applyBorder="1" applyAlignment="1">
      <alignment horizontal="center"/>
    </xf>
    <xf numFmtId="1" fontId="15" fillId="0" borderId="19" xfId="7" applyNumberFormat="1" applyFont="1" applyBorder="1" applyAlignment="1">
      <alignment horizontal="center"/>
    </xf>
    <xf numFmtId="1" fontId="15" fillId="0" borderId="8" xfId="7" applyNumberFormat="1" applyFont="1" applyBorder="1" applyAlignment="1">
      <alignment horizontal="center"/>
    </xf>
    <xf numFmtId="1" fontId="15" fillId="7" borderId="10" xfId="7" applyNumberFormat="1" applyFont="1" applyFill="1" applyBorder="1" applyAlignment="1">
      <alignment horizontal="center"/>
    </xf>
    <xf numFmtId="1" fontId="15" fillId="0" borderId="8" xfId="7" applyNumberFormat="1" applyFont="1" applyFill="1" applyBorder="1" applyAlignment="1">
      <alignment horizontal="center"/>
    </xf>
    <xf numFmtId="1" fontId="15" fillId="7" borderId="17" xfId="7" applyNumberFormat="1" applyFont="1" applyFill="1" applyBorder="1" applyAlignment="1">
      <alignment horizontal="center"/>
    </xf>
    <xf numFmtId="1" fontId="15" fillId="0" borderId="7" xfId="7" applyNumberFormat="1" applyFont="1" applyFill="1" applyBorder="1" applyAlignment="1">
      <alignment horizontal="center"/>
    </xf>
    <xf numFmtId="1" fontId="15" fillId="7" borderId="21" xfId="7" applyNumberFormat="1" applyFont="1" applyFill="1" applyBorder="1" applyAlignment="1">
      <alignment horizontal="center"/>
    </xf>
    <xf numFmtId="1" fontId="15" fillId="7" borderId="9" xfId="7" applyNumberFormat="1" applyFont="1" applyFill="1" applyBorder="1" applyAlignment="1">
      <alignment horizontal="center"/>
    </xf>
    <xf numFmtId="1" fontId="15" fillId="0" borderId="17" xfId="7" applyNumberFormat="1" applyFont="1" applyBorder="1" applyAlignment="1">
      <alignment horizontal="center"/>
    </xf>
    <xf numFmtId="1" fontId="4" fillId="0" borderId="0" xfId="3" applyNumberFormat="1" applyFont="1"/>
    <xf numFmtId="1" fontId="66" fillId="0" borderId="0" xfId="3" applyNumberFormat="1" applyFont="1" applyAlignment="1">
      <alignment horizontal="center" wrapText="1"/>
    </xf>
    <xf numFmtId="1" fontId="5" fillId="0" borderId="0" xfId="5" applyNumberFormat="1" applyFont="1" applyBorder="1" applyAlignment="1">
      <alignment horizontal="center"/>
    </xf>
    <xf numFmtId="1" fontId="4" fillId="0" borderId="0" xfId="7" applyNumberFormat="1" applyFont="1" applyBorder="1" applyAlignment="1">
      <alignment horizontal="center"/>
    </xf>
    <xf numFmtId="169" fontId="69" fillId="0" borderId="2" xfId="0" applyNumberFormat="1" applyFont="1" applyBorder="1"/>
    <xf numFmtId="164" fontId="71" fillId="0" borderId="2" xfId="7" applyFont="1" applyBorder="1" applyAlignment="1">
      <alignment horizontal="center"/>
    </xf>
    <xf numFmtId="172" fontId="71" fillId="6" borderId="2" xfId="7" applyNumberFormat="1" applyFont="1" applyFill="1" applyBorder="1" applyAlignment="1">
      <alignment horizontal="center"/>
    </xf>
    <xf numFmtId="0" fontId="9" fillId="0" borderId="2" xfId="5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6" borderId="2" xfId="0" applyFont="1" applyFill="1" applyBorder="1" applyAlignment="1">
      <alignment horizontal="center"/>
    </xf>
    <xf numFmtId="0" fontId="9" fillId="6" borderId="2" xfId="5" applyFont="1" applyFill="1" applyBorder="1" applyAlignment="1">
      <alignment horizontal="center"/>
    </xf>
    <xf numFmtId="0" fontId="69" fillId="0" borderId="2" xfId="5" applyFont="1" applyBorder="1" applyAlignment="1">
      <alignment horizontal="center"/>
    </xf>
    <xf numFmtId="3" fontId="70" fillId="0" borderId="2" xfId="0" applyNumberFormat="1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70" fillId="6" borderId="2" xfId="0" applyFont="1" applyFill="1" applyBorder="1" applyAlignment="1">
      <alignment horizontal="center"/>
    </xf>
    <xf numFmtId="0" fontId="69" fillId="6" borderId="2" xfId="5" applyFont="1" applyFill="1" applyBorder="1" applyAlignment="1">
      <alignment horizontal="center"/>
    </xf>
    <xf numFmtId="0" fontId="16" fillId="6" borderId="2" xfId="0" applyFont="1" applyFill="1" applyBorder="1" applyAlignment="1">
      <alignment vertical="center"/>
    </xf>
    <xf numFmtId="0" fontId="16" fillId="6" borderId="20" xfId="5" applyFont="1" applyFill="1" applyBorder="1" applyAlignment="1">
      <alignment vertical="center"/>
    </xf>
    <xf numFmtId="164" fontId="71" fillId="6" borderId="2" xfId="7" applyFont="1" applyFill="1" applyBorder="1" applyAlignment="1">
      <alignment horizontal="center" vertical="center"/>
    </xf>
    <xf numFmtId="0" fontId="16" fillId="6" borderId="2" xfId="5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3" fillId="6" borderId="2" xfId="2" applyFont="1" applyFill="1" applyBorder="1" applyAlignment="1">
      <alignment horizontal="left" vertical="center" wrapText="1"/>
    </xf>
    <xf numFmtId="164" fontId="12" fillId="0" borderId="0" xfId="5" applyNumberFormat="1" applyFont="1" applyBorder="1" applyAlignment="1">
      <alignment horizontal="left" vertical="center" wrapText="1"/>
    </xf>
    <xf numFmtId="0" fontId="10" fillId="0" borderId="0" xfId="4" applyFont="1" applyBorder="1" applyAlignment="1">
      <alignment horizontal="left" vertical="center" wrapText="1"/>
    </xf>
    <xf numFmtId="0" fontId="12" fillId="7" borderId="9" xfId="2" applyFont="1" applyFill="1" applyBorder="1" applyAlignment="1">
      <alignment horizontal="center" vertical="center" wrapText="1"/>
    </xf>
    <xf numFmtId="0" fontId="12" fillId="7" borderId="5" xfId="2" applyFont="1" applyFill="1" applyBorder="1" applyAlignment="1">
      <alignment horizontal="center" vertical="center" wrapText="1"/>
    </xf>
    <xf numFmtId="0" fontId="12" fillId="7" borderId="14" xfId="2" applyFont="1" applyFill="1" applyBorder="1" applyAlignment="1">
      <alignment horizontal="center" vertical="center" wrapText="1"/>
    </xf>
    <xf numFmtId="0" fontId="12" fillId="3" borderId="9" xfId="2" applyFont="1" applyFill="1" applyBorder="1" applyAlignment="1">
      <alignment horizontal="center" vertical="center" wrapText="1"/>
    </xf>
    <xf numFmtId="0" fontId="12" fillId="3" borderId="5" xfId="2" applyFont="1" applyFill="1" applyBorder="1" applyAlignment="1">
      <alignment horizontal="center" vertical="center" wrapText="1"/>
    </xf>
    <xf numFmtId="0" fontId="12" fillId="3" borderId="14" xfId="2" applyFont="1" applyFill="1" applyBorder="1" applyAlignment="1">
      <alignment horizontal="center" vertical="center" wrapText="1"/>
    </xf>
    <xf numFmtId="164" fontId="19" fillId="6" borderId="0" xfId="7" applyFont="1" applyFill="1" applyBorder="1" applyAlignment="1">
      <alignment horizontal="center"/>
    </xf>
    <xf numFmtId="0" fontId="12" fillId="3" borderId="21" xfId="2" applyFont="1" applyFill="1" applyBorder="1" applyAlignment="1">
      <alignment horizontal="center" vertical="center" wrapText="1"/>
    </xf>
    <xf numFmtId="0" fontId="12" fillId="3" borderId="22" xfId="2" applyFont="1" applyFill="1" applyBorder="1" applyAlignment="1">
      <alignment horizontal="center" vertical="center" wrapText="1"/>
    </xf>
    <xf numFmtId="0" fontId="12" fillId="3" borderId="51" xfId="2" applyFont="1" applyFill="1" applyBorder="1" applyAlignment="1">
      <alignment horizontal="center" vertical="center" wrapText="1"/>
    </xf>
    <xf numFmtId="0" fontId="51" fillId="0" borderId="41" xfId="2" applyFont="1" applyBorder="1" applyAlignment="1">
      <alignment horizontal="right" vertical="center"/>
    </xf>
    <xf numFmtId="0" fontId="53" fillId="0" borderId="23" xfId="2" applyFont="1" applyBorder="1" applyAlignment="1">
      <alignment horizontal="right" vertical="center"/>
    </xf>
    <xf numFmtId="165" fontId="72" fillId="4" borderId="40" xfId="2" applyNumberFormat="1" applyFont="1" applyFill="1" applyBorder="1" applyAlignment="1">
      <alignment horizontal="center" vertical="center"/>
    </xf>
    <xf numFmtId="165" fontId="72" fillId="4" borderId="41" xfId="2" applyNumberFormat="1" applyFont="1" applyFill="1" applyBorder="1" applyAlignment="1">
      <alignment horizontal="center" vertical="center"/>
    </xf>
    <xf numFmtId="168" fontId="25" fillId="11" borderId="61" xfId="0" applyNumberFormat="1" applyFont="1" applyFill="1" applyBorder="1" applyAlignment="1">
      <alignment horizontal="center" vertical="center"/>
    </xf>
    <xf numFmtId="168" fontId="25" fillId="11" borderId="64" xfId="0" applyNumberFormat="1" applyFont="1" applyFill="1" applyBorder="1" applyAlignment="1">
      <alignment horizontal="center" vertical="center"/>
    </xf>
    <xf numFmtId="168" fontId="25" fillId="11" borderId="62" xfId="0" applyNumberFormat="1" applyFont="1" applyFill="1" applyBorder="1" applyAlignment="1">
      <alignment horizontal="center" vertical="center"/>
    </xf>
    <xf numFmtId="168" fontId="0" fillId="11" borderId="61" xfId="0" applyNumberFormat="1" applyFill="1" applyBorder="1" applyAlignment="1">
      <alignment horizontal="center" vertical="center"/>
    </xf>
    <xf numFmtId="168" fontId="0" fillId="11" borderId="64" xfId="0" applyNumberFormat="1" applyFill="1" applyBorder="1" applyAlignment="1">
      <alignment horizontal="center" vertical="center"/>
    </xf>
    <xf numFmtId="168" fontId="0" fillId="11" borderId="62" xfId="0" applyNumberFormat="1" applyFill="1" applyBorder="1" applyAlignment="1">
      <alignment horizontal="center" vertical="center"/>
    </xf>
    <xf numFmtId="169" fontId="25" fillId="0" borderId="29" xfId="0" applyNumberFormat="1" applyFont="1" applyFill="1" applyBorder="1" applyAlignment="1">
      <alignment horizontal="center" vertical="center"/>
    </xf>
    <xf numFmtId="169" fontId="25" fillId="0" borderId="31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5" fillId="0" borderId="7" xfId="0" applyNumberFormat="1" applyFont="1" applyBorder="1" applyAlignment="1">
      <alignment horizontal="center" vertical="center"/>
    </xf>
    <xf numFmtId="49" fontId="25" fillId="0" borderId="8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169" fontId="25" fillId="0" borderId="35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49" fontId="25" fillId="0" borderId="7" xfId="0" applyNumberFormat="1" applyFont="1" applyBorder="1" applyAlignment="1">
      <alignment horizontal="center" vertical="center" wrapText="1"/>
    </xf>
    <xf numFmtId="0" fontId="25" fillId="0" borderId="7" xfId="0" applyNumberFormat="1" applyFont="1" applyBorder="1" applyAlignment="1">
      <alignment horizontal="center" vertical="center" wrapText="1"/>
    </xf>
    <xf numFmtId="0" fontId="25" fillId="0" borderId="8" xfId="0" applyNumberFormat="1" applyFont="1" applyBorder="1" applyAlignment="1">
      <alignment horizontal="center" vertical="center" wrapText="1"/>
    </xf>
    <xf numFmtId="0" fontId="27" fillId="16" borderId="0" xfId="0" applyFont="1" applyFill="1" applyBorder="1" applyAlignment="1">
      <alignment horizontal="left" vertical="center" wrapText="1"/>
    </xf>
    <xf numFmtId="0" fontId="28" fillId="16" borderId="0" xfId="0" applyFont="1" applyFill="1" applyBorder="1" applyAlignment="1">
      <alignment horizontal="left" vertical="center" wrapText="1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3" fillId="3" borderId="37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168" fontId="23" fillId="15" borderId="28" xfId="0" applyNumberFormat="1" applyFont="1" applyFill="1" applyBorder="1" applyAlignment="1">
      <alignment horizontal="center" vertical="center" wrapText="1"/>
    </xf>
    <xf numFmtId="168" fontId="23" fillId="15" borderId="30" xfId="0" applyNumberFormat="1" applyFont="1" applyFill="1" applyBorder="1" applyAlignment="1">
      <alignment horizontal="center" vertical="center" wrapText="1"/>
    </xf>
    <xf numFmtId="169" fontId="23" fillId="3" borderId="28" xfId="0" applyNumberFormat="1" applyFont="1" applyFill="1" applyBorder="1" applyAlignment="1">
      <alignment horizontal="center" vertical="center" wrapText="1"/>
    </xf>
    <xf numFmtId="169" fontId="23" fillId="3" borderId="30" xfId="0" applyNumberFormat="1" applyFont="1" applyFill="1" applyBorder="1" applyAlignment="1">
      <alignment horizontal="center" vertical="center" wrapText="1"/>
    </xf>
    <xf numFmtId="168" fontId="23" fillId="11" borderId="61" xfId="0" applyNumberFormat="1" applyFont="1" applyFill="1" applyBorder="1" applyAlignment="1">
      <alignment horizontal="center" vertical="center" wrapText="1"/>
    </xf>
    <xf numFmtId="168" fontId="23" fillId="11" borderId="62" xfId="0" applyNumberFormat="1" applyFont="1" applyFill="1" applyBorder="1" applyAlignment="1">
      <alignment horizontal="center" vertical="center" wrapText="1"/>
    </xf>
    <xf numFmtId="168" fontId="23" fillId="14" borderId="61" xfId="0" applyNumberFormat="1" applyFont="1" applyFill="1" applyBorder="1" applyAlignment="1">
      <alignment horizontal="center" vertical="center" wrapText="1"/>
    </xf>
    <xf numFmtId="168" fontId="23" fillId="14" borderId="62" xfId="0" applyNumberFormat="1" applyFont="1" applyFill="1" applyBorder="1" applyAlignment="1">
      <alignment horizontal="center" vertical="center" wrapText="1"/>
    </xf>
    <xf numFmtId="0" fontId="25" fillId="0" borderId="32" xfId="0" applyFont="1" applyBorder="1" applyAlignment="1">
      <alignment horizontal="left" vertical="top" wrapText="1"/>
    </xf>
    <xf numFmtId="0" fontId="25" fillId="0" borderId="33" xfId="0" applyFont="1" applyBorder="1" applyAlignment="1">
      <alignment horizontal="left" vertical="top" wrapText="1"/>
    </xf>
    <xf numFmtId="0" fontId="25" fillId="0" borderId="34" xfId="0" applyFont="1" applyBorder="1" applyAlignment="1">
      <alignment horizontal="left" vertical="top" wrapText="1"/>
    </xf>
    <xf numFmtId="0" fontId="25" fillId="0" borderId="38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39" xfId="0" applyFont="1" applyBorder="1" applyAlignment="1">
      <alignment horizontal="left" vertical="top" wrapText="1"/>
    </xf>
    <xf numFmtId="0" fontId="25" fillId="0" borderId="40" xfId="0" applyFont="1" applyBorder="1" applyAlignment="1">
      <alignment horizontal="left" vertical="top" wrapText="1"/>
    </xf>
    <xf numFmtId="0" fontId="25" fillId="0" borderId="41" xfId="0" applyFont="1" applyBorder="1" applyAlignment="1">
      <alignment horizontal="left" vertical="top" wrapText="1"/>
    </xf>
    <xf numFmtId="0" fontId="25" fillId="0" borderId="23" xfId="0" applyFont="1" applyBorder="1" applyAlignment="1">
      <alignment horizontal="left" vertical="top" wrapText="1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61" fillId="0" borderId="2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25" fillId="0" borderId="33" xfId="0" applyFont="1" applyBorder="1" applyAlignment="1">
      <alignment horizontal="left" vertical="top"/>
    </xf>
    <xf numFmtId="0" fontId="25" fillId="0" borderId="34" xfId="0" applyFont="1" applyBorder="1" applyAlignment="1">
      <alignment horizontal="left" vertical="top"/>
    </xf>
    <xf numFmtId="0" fontId="25" fillId="0" borderId="38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39" xfId="0" applyFont="1" applyBorder="1" applyAlignment="1">
      <alignment horizontal="left" vertical="top"/>
    </xf>
    <xf numFmtId="0" fontId="25" fillId="0" borderId="40" xfId="0" applyFont="1" applyBorder="1" applyAlignment="1">
      <alignment horizontal="left" vertical="top"/>
    </xf>
    <xf numFmtId="0" fontId="25" fillId="0" borderId="41" xfId="0" applyFont="1" applyBorder="1" applyAlignment="1">
      <alignment horizontal="left" vertical="top"/>
    </xf>
    <xf numFmtId="0" fontId="25" fillId="0" borderId="23" xfId="0" applyFont="1" applyBorder="1" applyAlignment="1">
      <alignment horizontal="left" vertical="top"/>
    </xf>
    <xf numFmtId="0" fontId="31" fillId="0" borderId="25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63" fillId="0" borderId="27" xfId="0" applyFont="1" applyBorder="1" applyAlignment="1">
      <alignment horizontal="center" vertical="center"/>
    </xf>
    <xf numFmtId="164" fontId="19" fillId="14" borderId="0" xfId="7" applyFont="1" applyFill="1" applyBorder="1" applyAlignment="1">
      <alignment horizontal="center"/>
    </xf>
    <xf numFmtId="0" fontId="56" fillId="0" borderId="0" xfId="0" applyFont="1" applyAlignment="1">
      <alignment horizontal="right" vertical="center"/>
    </xf>
    <xf numFmtId="0" fontId="56" fillId="0" borderId="39" xfId="0" applyFont="1" applyBorder="1" applyAlignment="1">
      <alignment horizontal="right" vertical="center"/>
    </xf>
    <xf numFmtId="0" fontId="2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0">
    <cellStyle name="normální_cz-fax cen od 1.8.1997" xfId="1"/>
    <cellStyle name="normální_DM_FAX" xfId="2"/>
    <cellStyle name="normální_GB faxový ceník 1.4.97 (2) " xfId="3"/>
    <cellStyle name="normální_ruský faxový ceník 1.4.1997" xfId="4"/>
    <cellStyle name="písmo DEM ceník" xfId="5"/>
    <cellStyle name="Денежный" xfId="9" builtinId="4"/>
    <cellStyle name="Обычный" xfId="0" builtinId="0"/>
    <cellStyle name="Процентный" xfId="8" builtinId="5"/>
    <cellStyle name="Стиль 1" xfId="6"/>
    <cellStyle name="Финансовый" xfId="7" builtinId="3"/>
  </cellStyles>
  <dxfs count="0"/>
  <tableStyles count="0" defaultTableStyle="TableStyleMedium9" defaultPivotStyle="PivotStyleLight16"/>
  <colors>
    <mruColors>
      <color rgb="FF99CCFF"/>
      <color rgb="FF99FF99"/>
      <color rgb="FF000099"/>
      <color rgb="FFFFFF66"/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66674</xdr:colOff>
      <xdr:row>5</xdr:row>
      <xdr:rowOff>47625</xdr:rowOff>
    </xdr:from>
    <xdr:to>
      <xdr:col>1</xdr:col>
      <xdr:colOff>1322293</xdr:colOff>
      <xdr:row>11</xdr:row>
      <xdr:rowOff>152400</xdr:rowOff>
    </xdr:to>
    <xdr:pic>
      <xdr:nvPicPr>
        <xdr:cNvPr id="2" name="Picture 1" descr="P-1b-500-SOLO-зе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82998" y="899272"/>
          <a:ext cx="1255619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19</xdr:row>
      <xdr:rowOff>19050</xdr:rowOff>
    </xdr:from>
    <xdr:to>
      <xdr:col>2</xdr:col>
      <xdr:colOff>0</xdr:colOff>
      <xdr:row>24</xdr:row>
      <xdr:rowOff>141194</xdr:rowOff>
    </xdr:to>
    <xdr:pic>
      <xdr:nvPicPr>
        <xdr:cNvPr id="3" name="Picture 2" descr="P-1a-650-SOLO-зел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5374" y="3111874"/>
          <a:ext cx="1359273" cy="928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31</xdr:row>
      <xdr:rowOff>19050</xdr:rowOff>
    </xdr:from>
    <xdr:to>
      <xdr:col>1</xdr:col>
      <xdr:colOff>1344705</xdr:colOff>
      <xdr:row>36</xdr:row>
      <xdr:rowOff>84044</xdr:rowOff>
    </xdr:to>
    <xdr:pic>
      <xdr:nvPicPr>
        <xdr:cNvPr id="4" name="Picture 3" descr="P-1a-850-SOLO-зел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35374" y="5050491"/>
          <a:ext cx="1325655" cy="8718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44823</xdr:colOff>
      <xdr:row>45</xdr:row>
      <xdr:rowOff>19050</xdr:rowOff>
    </xdr:from>
    <xdr:to>
      <xdr:col>2</xdr:col>
      <xdr:colOff>224118</xdr:colOff>
      <xdr:row>54</xdr:row>
      <xdr:rowOff>26334</xdr:rowOff>
    </xdr:to>
    <xdr:pic>
      <xdr:nvPicPr>
        <xdr:cNvPr id="5" name="Picture 4" descr="Колодочная-насадка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661147" y="7314079"/>
          <a:ext cx="1557618" cy="152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57</xdr:row>
      <xdr:rowOff>28575</xdr:rowOff>
    </xdr:from>
    <xdr:to>
      <xdr:col>2</xdr:col>
      <xdr:colOff>123265</xdr:colOff>
      <xdr:row>67</xdr:row>
      <xdr:rowOff>13447</xdr:rowOff>
    </xdr:to>
    <xdr:pic>
      <xdr:nvPicPr>
        <xdr:cNvPr id="6" name="Picture 5" descr="Парные-насадки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35374" y="9262222"/>
          <a:ext cx="1482538" cy="1710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71</xdr:row>
      <xdr:rowOff>9525</xdr:rowOff>
    </xdr:from>
    <xdr:to>
      <xdr:col>1</xdr:col>
      <xdr:colOff>1333500</xdr:colOff>
      <xdr:row>74</xdr:row>
      <xdr:rowOff>122144</xdr:rowOff>
    </xdr:to>
    <xdr:pic>
      <xdr:nvPicPr>
        <xdr:cNvPr id="7" name="Picture 6" descr="ножницы-DYNO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97299" y="11573996"/>
          <a:ext cx="1152525" cy="605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48745</xdr:colOff>
      <xdr:row>77</xdr:row>
      <xdr:rowOff>100853</xdr:rowOff>
    </xdr:from>
    <xdr:to>
      <xdr:col>2</xdr:col>
      <xdr:colOff>358588</xdr:colOff>
      <xdr:row>85</xdr:row>
      <xdr:rowOff>122704</xdr:rowOff>
    </xdr:to>
    <xdr:pic>
      <xdr:nvPicPr>
        <xdr:cNvPr id="8" name="Picture 7" descr="MP-75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3863" y="12909177"/>
          <a:ext cx="1688166" cy="1433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171450</xdr:colOff>
      <xdr:row>5</xdr:row>
      <xdr:rowOff>47625</xdr:rowOff>
    </xdr:from>
    <xdr:to>
      <xdr:col>10</xdr:col>
      <xdr:colOff>249891</xdr:colOff>
      <xdr:row>10</xdr:row>
      <xdr:rowOff>133351</xdr:rowOff>
    </xdr:to>
    <xdr:pic>
      <xdr:nvPicPr>
        <xdr:cNvPr id="9" name="Picture 8" descr="P-4c-650-SOLO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91125" y="838200"/>
          <a:ext cx="12668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180975</xdr:colOff>
      <xdr:row>26</xdr:row>
      <xdr:rowOff>9525</xdr:rowOff>
    </xdr:from>
    <xdr:to>
      <xdr:col>10</xdr:col>
      <xdr:colOff>316566</xdr:colOff>
      <xdr:row>31</xdr:row>
      <xdr:rowOff>26894</xdr:rowOff>
    </xdr:to>
    <xdr:pic>
      <xdr:nvPicPr>
        <xdr:cNvPr id="10" name="Picture 9" descr="P-4a-850-SOLO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200650" y="4000500"/>
          <a:ext cx="13335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142875</xdr:colOff>
      <xdr:row>40</xdr:row>
      <xdr:rowOff>142875</xdr:rowOff>
    </xdr:from>
    <xdr:to>
      <xdr:col>10</xdr:col>
      <xdr:colOff>316566</xdr:colOff>
      <xdr:row>46</xdr:row>
      <xdr:rowOff>76201</xdr:rowOff>
    </xdr:to>
    <xdr:pic>
      <xdr:nvPicPr>
        <xdr:cNvPr id="11" name="Picture 10" descr="P-4a-1200-SOLO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162550" y="6267450"/>
          <a:ext cx="13335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466725</xdr:colOff>
      <xdr:row>66</xdr:row>
      <xdr:rowOff>38100</xdr:rowOff>
    </xdr:from>
    <xdr:to>
      <xdr:col>15</xdr:col>
      <xdr:colOff>349063</xdr:colOff>
      <xdr:row>74</xdr:row>
      <xdr:rowOff>80683</xdr:rowOff>
    </xdr:to>
    <xdr:pic>
      <xdr:nvPicPr>
        <xdr:cNvPr id="12" name="Picture 11" descr="Универсальный-зажим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162925" y="10125075"/>
          <a:ext cx="1543050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190500</xdr:colOff>
      <xdr:row>74</xdr:row>
      <xdr:rowOff>142875</xdr:rowOff>
    </xdr:from>
    <xdr:to>
      <xdr:col>12</xdr:col>
      <xdr:colOff>419661</xdr:colOff>
      <xdr:row>86</xdr:row>
      <xdr:rowOff>86845</xdr:rowOff>
    </xdr:to>
    <xdr:pic>
      <xdr:nvPicPr>
        <xdr:cNvPr id="13" name="Picture 12" descr="MP-110-комплект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210175" y="11477625"/>
          <a:ext cx="2362200" cy="1981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60</xdr:row>
      <xdr:rowOff>0</xdr:rowOff>
    </xdr:from>
    <xdr:to>
      <xdr:col>1</xdr:col>
      <xdr:colOff>2781300</xdr:colOff>
      <xdr:row>71</xdr:row>
      <xdr:rowOff>77845</xdr:rowOff>
    </xdr:to>
    <xdr:pic>
      <xdr:nvPicPr>
        <xdr:cNvPr id="2" name="Picture 1" descr="Photo: Basic 315 Easy L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1" y="12773025"/>
          <a:ext cx="2781299" cy="186854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78441</xdr:colOff>
      <xdr:row>87</xdr:row>
      <xdr:rowOff>145676</xdr:rowOff>
    </xdr:from>
    <xdr:to>
      <xdr:col>1</xdr:col>
      <xdr:colOff>2886074</xdr:colOff>
      <xdr:row>99</xdr:row>
      <xdr:rowOff>36382</xdr:rowOff>
    </xdr:to>
    <xdr:pic>
      <xdr:nvPicPr>
        <xdr:cNvPr id="4" name="Picture 1" descr="Photo: Basic 315 Easy Lif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5241" y="17538326"/>
          <a:ext cx="2807633" cy="1852856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2;&#1081;&#1089;-&#1083;&#1080;&#1089;&#1090;%20Ekoplastik%20Fiber%20Basalt%20Clima%20(&#1069;&#1082;&#1086;&#1087;&#1083;&#1072;&#1089;&#1090;&#1080;&#108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ALT CLIMA"/>
    </sheetNames>
    <sheetDataSet>
      <sheetData sheetId="0" refreshError="1">
        <row r="2">
          <cell r="E2">
            <v>80.648799999999994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W867"/>
  <sheetViews>
    <sheetView tabSelected="1" zoomScale="75" workbookViewId="0">
      <pane xSplit="3" ySplit="3" topLeftCell="D4" activePane="bottomRight" state="frozenSplit"/>
      <selection pane="topRight" activeCell="C1" sqref="C1"/>
      <selection pane="bottomLeft" activeCell="A6" sqref="A6"/>
      <selection pane="bottomRight" activeCell="L3" sqref="L3"/>
    </sheetView>
  </sheetViews>
  <sheetFormatPr defaultRowHeight="11.25"/>
  <cols>
    <col min="1" max="1" width="18" style="432" customWidth="1"/>
    <col min="2" max="2" width="83.28515625" style="13" customWidth="1"/>
    <col min="3" max="3" width="13" style="1" customWidth="1"/>
    <col min="4" max="6" width="14.7109375" style="238" customWidth="1"/>
    <col min="7" max="7" width="13" style="293" customWidth="1"/>
    <col min="8" max="8" width="13.140625" style="293" customWidth="1"/>
    <col min="9" max="16384" width="9.140625" style="2"/>
  </cols>
  <sheetData>
    <row r="1" spans="1:8" ht="31.5" customHeight="1">
      <c r="A1" s="461" t="s">
        <v>778</v>
      </c>
      <c r="B1" s="461"/>
      <c r="C1" s="461"/>
      <c r="D1" s="461"/>
      <c r="E1" s="461"/>
      <c r="F1" s="461"/>
      <c r="G1" s="461"/>
      <c r="H1" s="461"/>
    </row>
    <row r="2" spans="1:8" ht="27.75" customHeight="1" thickBot="1">
      <c r="A2" s="382"/>
      <c r="B2" s="465" t="s">
        <v>1102</v>
      </c>
      <c r="C2" s="466"/>
      <c r="D2" s="467">
        <v>70.459100000000007</v>
      </c>
      <c r="E2" s="468"/>
      <c r="F2" s="252"/>
      <c r="G2" s="284"/>
      <c r="H2" s="294"/>
    </row>
    <row r="3" spans="1:8" s="14" customFormat="1" ht="77.25" customHeight="1" thickBot="1">
      <c r="A3" s="383" t="s">
        <v>421</v>
      </c>
      <c r="B3" s="27" t="s">
        <v>320</v>
      </c>
      <c r="C3" s="29" t="s">
        <v>743</v>
      </c>
      <c r="D3" s="239" t="s">
        <v>790</v>
      </c>
      <c r="E3" s="236" t="s">
        <v>1168</v>
      </c>
      <c r="F3" s="253" t="s">
        <v>1165</v>
      </c>
      <c r="G3" s="285" t="s">
        <v>1169</v>
      </c>
      <c r="H3" s="295" t="s">
        <v>1170</v>
      </c>
    </row>
    <row r="4" spans="1:8" s="14" customFormat="1" ht="24.75" customHeight="1" thickBot="1">
      <c r="A4" s="462" t="s">
        <v>751</v>
      </c>
      <c r="B4" s="463"/>
      <c r="C4" s="464"/>
      <c r="D4" s="240"/>
      <c r="E4" s="237"/>
      <c r="F4" s="254"/>
      <c r="G4" s="286"/>
      <c r="H4" s="296"/>
    </row>
    <row r="5" spans="1:8" s="202" customFormat="1" ht="30" customHeight="1">
      <c r="A5" s="384" t="s">
        <v>1234</v>
      </c>
      <c r="B5" s="28" t="s">
        <v>1103</v>
      </c>
      <c r="C5" s="30" t="s">
        <v>592</v>
      </c>
      <c r="D5" s="241">
        <f>H5*$D$2</f>
        <v>57.470954624328513</v>
      </c>
      <c r="E5" s="242">
        <f t="shared" ref="E5:E69" si="0">G5*$D$2</f>
        <v>41.470322038000141</v>
      </c>
      <c r="F5" s="255">
        <f>E5-(E5/100*20)</f>
        <v>33.176257630400116</v>
      </c>
      <c r="G5" s="287">
        <v>0.58857297408000009</v>
      </c>
      <c r="H5" s="297">
        <v>0.8156640465792</v>
      </c>
    </row>
    <row r="6" spans="1:8" s="202" customFormat="1" ht="30" customHeight="1">
      <c r="A6" s="385" t="s">
        <v>1235</v>
      </c>
      <c r="B6" s="15" t="s">
        <v>1016</v>
      </c>
      <c r="C6" s="31" t="s">
        <v>593</v>
      </c>
      <c r="D6" s="241">
        <f t="shared" ref="D6:D78" si="1">H6*$D$2</f>
        <v>79.297355424278436</v>
      </c>
      <c r="E6" s="242">
        <f t="shared" si="0"/>
        <v>57.219979861175041</v>
      </c>
      <c r="F6" s="255">
        <f t="shared" ref="F6:F78" si="2">E6-(E6/100*20)</f>
        <v>45.775983888940033</v>
      </c>
      <c r="G6" s="287">
        <v>0.81210205439999994</v>
      </c>
      <c r="H6" s="297">
        <v>1.1254380970560003</v>
      </c>
    </row>
    <row r="7" spans="1:8" s="202" customFormat="1" ht="30" customHeight="1">
      <c r="A7" s="385" t="s">
        <v>1236</v>
      </c>
      <c r="B7" s="15" t="s">
        <v>1016</v>
      </c>
      <c r="C7" s="31" t="s">
        <v>594</v>
      </c>
      <c r="D7" s="241">
        <f t="shared" si="1"/>
        <v>122.93203881654131</v>
      </c>
      <c r="E7" s="242">
        <f t="shared" si="0"/>
        <v>88.706221635507845</v>
      </c>
      <c r="F7" s="255">
        <f t="shared" si="2"/>
        <v>70.964977308406276</v>
      </c>
      <c r="G7" s="287">
        <v>1.2589746624</v>
      </c>
      <c r="H7" s="297">
        <v>1.7447290529760002</v>
      </c>
    </row>
    <row r="8" spans="1:8" s="202" customFormat="1" ht="30" customHeight="1">
      <c r="A8" s="385" t="s">
        <v>1237</v>
      </c>
      <c r="B8" s="15" t="s">
        <v>1016</v>
      </c>
      <c r="C8" s="31" t="s">
        <v>6</v>
      </c>
      <c r="D8" s="241">
        <f t="shared" si="1"/>
        <v>186.08909093759166</v>
      </c>
      <c r="E8" s="242">
        <f t="shared" si="0"/>
        <v>134.27956050818398</v>
      </c>
      <c r="F8" s="255">
        <f t="shared" si="2"/>
        <v>107.42364840654719</v>
      </c>
      <c r="G8" s="287">
        <v>1.9057802399999997</v>
      </c>
      <c r="H8" s="297">
        <v>2.6410937825999996</v>
      </c>
    </row>
    <row r="9" spans="1:8" ht="15.75" customHeight="1">
      <c r="A9" s="386" t="s">
        <v>8</v>
      </c>
      <c r="B9" s="15" t="s">
        <v>650</v>
      </c>
      <c r="C9" s="31" t="s">
        <v>7</v>
      </c>
      <c r="D9" s="241">
        <f t="shared" si="1"/>
        <v>361.53083230400176</v>
      </c>
      <c r="E9" s="242">
        <f t="shared" si="0"/>
        <v>255.85927814659451</v>
      </c>
      <c r="F9" s="255">
        <f t="shared" si="2"/>
        <v>204.68742251727559</v>
      </c>
      <c r="G9" s="287">
        <v>3.6313162976335844</v>
      </c>
      <c r="H9" s="297">
        <v>5.1310736626497038</v>
      </c>
    </row>
    <row r="10" spans="1:8" ht="15.75" customHeight="1">
      <c r="A10" s="386" t="s">
        <v>10</v>
      </c>
      <c r="B10" s="15" t="s">
        <v>650</v>
      </c>
      <c r="C10" s="31" t="s">
        <v>9</v>
      </c>
      <c r="D10" s="241">
        <f t="shared" si="1"/>
        <v>511.5812334552449</v>
      </c>
      <c r="E10" s="242">
        <f t="shared" si="0"/>
        <v>362.05156907651821</v>
      </c>
      <c r="F10" s="255">
        <f t="shared" si="2"/>
        <v>289.64125526121455</v>
      </c>
      <c r="G10" s="287">
        <v>5.1384642874592235</v>
      </c>
      <c r="H10" s="297">
        <v>7.2606836229137874</v>
      </c>
    </row>
    <row r="11" spans="1:8" ht="15.75" customHeight="1">
      <c r="A11" s="386" t="s">
        <v>11</v>
      </c>
      <c r="B11" s="15" t="s">
        <v>650</v>
      </c>
      <c r="C11" s="31" t="s">
        <v>595</v>
      </c>
      <c r="D11" s="241">
        <f t="shared" si="1"/>
        <v>748.23790641190328</v>
      </c>
      <c r="E11" s="242">
        <f t="shared" si="0"/>
        <v>529.53605477136421</v>
      </c>
      <c r="F11" s="255">
        <f t="shared" si="2"/>
        <v>423.62884381709137</v>
      </c>
      <c r="G11" s="287">
        <v>7.5155097747681152</v>
      </c>
      <c r="H11" s="297">
        <v>10.619464432726266</v>
      </c>
    </row>
    <row r="12" spans="1:8" ht="15.75" customHeight="1">
      <c r="A12" s="386" t="s">
        <v>13</v>
      </c>
      <c r="B12" s="15" t="s">
        <v>650</v>
      </c>
      <c r="C12" s="31" t="s">
        <v>12</v>
      </c>
      <c r="D12" s="241">
        <f t="shared" si="1"/>
        <v>1059.4162551081056</v>
      </c>
      <c r="E12" s="242">
        <f t="shared" si="0"/>
        <v>749.76033596160858</v>
      </c>
      <c r="F12" s="255">
        <f t="shared" si="2"/>
        <v>599.80826876928688</v>
      </c>
      <c r="G12" s="287">
        <v>10.641071713399809</v>
      </c>
      <c r="H12" s="297">
        <v>15.035903880522254</v>
      </c>
    </row>
    <row r="13" spans="1:8" ht="15.75" customHeight="1">
      <c r="A13" s="386" t="s">
        <v>14</v>
      </c>
      <c r="B13" s="15" t="s">
        <v>650</v>
      </c>
      <c r="C13" s="31" t="s">
        <v>596</v>
      </c>
      <c r="D13" s="241">
        <f t="shared" si="1"/>
        <v>1419.9400377399513</v>
      </c>
      <c r="E13" s="242">
        <f t="shared" si="0"/>
        <v>1004.9069141690761</v>
      </c>
      <c r="F13" s="255">
        <f t="shared" si="2"/>
        <v>803.92553133526087</v>
      </c>
      <c r="G13" s="287">
        <v>14.262272923853356</v>
      </c>
      <c r="H13" s="297">
        <v>20.152684858874881</v>
      </c>
    </row>
    <row r="14" spans="1:8" ht="15.75" customHeight="1" thickBot="1">
      <c r="A14" s="387" t="s">
        <v>465</v>
      </c>
      <c r="B14" s="44" t="s">
        <v>650</v>
      </c>
      <c r="C14" s="34" t="s">
        <v>591</v>
      </c>
      <c r="D14" s="241">
        <f t="shared" si="1"/>
        <v>2129.9100566099273</v>
      </c>
      <c r="E14" s="242">
        <f t="shared" si="0"/>
        <v>1507.3603712536142</v>
      </c>
      <c r="F14" s="255">
        <f t="shared" si="2"/>
        <v>1205.8882970028912</v>
      </c>
      <c r="G14" s="287">
        <v>21.393409385780036</v>
      </c>
      <c r="H14" s="297">
        <v>30.229027288312331</v>
      </c>
    </row>
    <row r="15" spans="1:8" s="202" customFormat="1" ht="18" customHeight="1">
      <c r="A15" s="388" t="s">
        <v>15</v>
      </c>
      <c r="B15" s="28" t="s">
        <v>1104</v>
      </c>
      <c r="C15" s="30" t="s">
        <v>597</v>
      </c>
      <c r="D15" s="241">
        <f t="shared" si="1"/>
        <v>59.117924706117179</v>
      </c>
      <c r="E15" s="242">
        <f t="shared" si="0"/>
        <v>41.838394375484199</v>
      </c>
      <c r="F15" s="255">
        <f t="shared" si="2"/>
        <v>33.470715500387357</v>
      </c>
      <c r="G15" s="287">
        <v>0.59379688891121507</v>
      </c>
      <c r="H15" s="297">
        <v>0.83903888505696456</v>
      </c>
    </row>
    <row r="16" spans="1:8" s="202" customFormat="1" ht="30" customHeight="1">
      <c r="A16" s="385" t="s">
        <v>1238</v>
      </c>
      <c r="B16" s="15" t="s">
        <v>1017</v>
      </c>
      <c r="C16" s="31" t="s">
        <v>16</v>
      </c>
      <c r="D16" s="241">
        <f t="shared" si="1"/>
        <v>65.298020323480443</v>
      </c>
      <c r="E16" s="242">
        <f t="shared" si="0"/>
        <v>47.1182347493545</v>
      </c>
      <c r="F16" s="255">
        <f t="shared" si="2"/>
        <v>37.6945877994836</v>
      </c>
      <c r="G16" s="287">
        <v>0.66873171456000002</v>
      </c>
      <c r="H16" s="297">
        <v>0.92675070109440005</v>
      </c>
    </row>
    <row r="17" spans="1:8" s="202" customFormat="1" ht="30" customHeight="1">
      <c r="A17" s="385" t="s">
        <v>1239</v>
      </c>
      <c r="B17" s="15" t="s">
        <v>1017</v>
      </c>
      <c r="C17" s="31" t="s">
        <v>17</v>
      </c>
      <c r="D17" s="241">
        <f t="shared" si="1"/>
        <v>102.85102535228189</v>
      </c>
      <c r="E17" s="242">
        <f t="shared" si="0"/>
        <v>74.216013483306256</v>
      </c>
      <c r="F17" s="255">
        <f t="shared" si="2"/>
        <v>59.372810786645005</v>
      </c>
      <c r="G17" s="287">
        <v>1.0533204864000001</v>
      </c>
      <c r="H17" s="297">
        <v>1.4597266407359999</v>
      </c>
    </row>
    <row r="18" spans="1:8" s="202" customFormat="1" ht="30" customHeight="1">
      <c r="A18" s="385" t="s">
        <v>1240</v>
      </c>
      <c r="B18" s="15" t="s">
        <v>1017</v>
      </c>
      <c r="C18" s="31" t="s">
        <v>586</v>
      </c>
      <c r="D18" s="241">
        <f t="shared" si="1"/>
        <v>152.64589934109952</v>
      </c>
      <c r="E18" s="242">
        <f t="shared" si="0"/>
        <v>110.14737174342719</v>
      </c>
      <c r="F18" s="255">
        <f t="shared" si="2"/>
        <v>88.117897394741746</v>
      </c>
      <c r="G18" s="287">
        <v>1.5632809919999997</v>
      </c>
      <c r="H18" s="297">
        <v>2.1664469080799997</v>
      </c>
    </row>
    <row r="19" spans="1:8" s="202" customFormat="1" ht="30" customHeight="1">
      <c r="A19" s="385" t="s">
        <v>1241</v>
      </c>
      <c r="B19" s="15" t="s">
        <v>1017</v>
      </c>
      <c r="C19" s="31" t="s">
        <v>587</v>
      </c>
      <c r="D19" s="241">
        <f t="shared" si="1"/>
        <v>245.72819107580563</v>
      </c>
      <c r="E19" s="242">
        <f t="shared" si="0"/>
        <v>177.314389230888</v>
      </c>
      <c r="F19" s="255">
        <f t="shared" si="2"/>
        <v>141.85151138471039</v>
      </c>
      <c r="G19" s="287">
        <v>2.5165576799999996</v>
      </c>
      <c r="H19" s="297">
        <v>3.4875295181999997</v>
      </c>
    </row>
    <row r="20" spans="1:8" ht="15.75" customHeight="1">
      <c r="A20" s="386" t="s">
        <v>19</v>
      </c>
      <c r="B20" s="15" t="s">
        <v>651</v>
      </c>
      <c r="C20" s="31" t="s">
        <v>18</v>
      </c>
      <c r="D20" s="241">
        <f t="shared" si="1"/>
        <v>393.75642181299366</v>
      </c>
      <c r="E20" s="242">
        <f t="shared" si="0"/>
        <v>278.66567619865873</v>
      </c>
      <c r="F20" s="255">
        <f t="shared" si="2"/>
        <v>222.93254095892698</v>
      </c>
      <c r="G20" s="287">
        <v>3.9549990873947962</v>
      </c>
      <c r="H20" s="297">
        <v>5.5884395601560852</v>
      </c>
    </row>
    <row r="21" spans="1:8" ht="15.75" customHeight="1">
      <c r="A21" s="386" t="s">
        <v>20</v>
      </c>
      <c r="B21" s="15" t="s">
        <v>651</v>
      </c>
      <c r="C21" s="31" t="s">
        <v>598</v>
      </c>
      <c r="D21" s="241">
        <f t="shared" si="1"/>
        <v>589.12405821125651</v>
      </c>
      <c r="E21" s="242">
        <f t="shared" si="0"/>
        <v>416.92946438929761</v>
      </c>
      <c r="F21" s="255">
        <f t="shared" si="2"/>
        <v>333.54357151143807</v>
      </c>
      <c r="G21" s="287">
        <v>5.917326000322138</v>
      </c>
      <c r="H21" s="297">
        <v>8.3612203137885164</v>
      </c>
    </row>
    <row r="22" spans="1:8" ht="15.75" customHeight="1">
      <c r="A22" s="386" t="s">
        <v>323</v>
      </c>
      <c r="B22" s="15" t="s">
        <v>651</v>
      </c>
      <c r="C22" s="31" t="s">
        <v>599</v>
      </c>
      <c r="D22" s="241">
        <f t="shared" si="1"/>
        <v>927.4927480556704</v>
      </c>
      <c r="E22" s="242">
        <f t="shared" si="0"/>
        <v>656.39664393597093</v>
      </c>
      <c r="F22" s="255">
        <f t="shared" si="2"/>
        <v>525.1173151487767</v>
      </c>
      <c r="G22" s="287">
        <v>9.3159952928148506</v>
      </c>
      <c r="H22" s="297">
        <v>13.163562237605509</v>
      </c>
    </row>
    <row r="23" spans="1:8" ht="15.75" customHeight="1">
      <c r="A23" s="386" t="s">
        <v>324</v>
      </c>
      <c r="B23" s="15" t="s">
        <v>651</v>
      </c>
      <c r="C23" s="31" t="s">
        <v>600</v>
      </c>
      <c r="D23" s="241">
        <f t="shared" si="1"/>
        <v>1373.6157528207759</v>
      </c>
      <c r="E23" s="242">
        <f t="shared" si="0"/>
        <v>972.12271696923392</v>
      </c>
      <c r="F23" s="255">
        <f t="shared" si="2"/>
        <v>777.69817357538716</v>
      </c>
      <c r="G23" s="287">
        <v>13.796978913571616</v>
      </c>
      <c r="H23" s="297">
        <v>19.495221381209465</v>
      </c>
    </row>
    <row r="24" spans="1:8" ht="15.75" customHeight="1">
      <c r="A24" s="386" t="s">
        <v>325</v>
      </c>
      <c r="B24" s="15" t="s">
        <v>651</v>
      </c>
      <c r="C24" s="31" t="s">
        <v>601</v>
      </c>
      <c r="D24" s="241">
        <f t="shared" si="1"/>
        <v>2054.3813311982276</v>
      </c>
      <c r="E24" s="242">
        <f t="shared" si="0"/>
        <v>1453.9078758190888</v>
      </c>
      <c r="F24" s="255">
        <f t="shared" si="2"/>
        <v>1163.1263006552711</v>
      </c>
      <c r="G24" s="287">
        <v>20.634777847277196</v>
      </c>
      <c r="H24" s="297">
        <v>29.157075966031744</v>
      </c>
    </row>
    <row r="25" spans="1:8" ht="15.75" customHeight="1" thickBot="1">
      <c r="A25" s="387" t="s">
        <v>466</v>
      </c>
      <c r="B25" s="44" t="s">
        <v>651</v>
      </c>
      <c r="C25" s="34" t="s">
        <v>577</v>
      </c>
      <c r="D25" s="241">
        <f t="shared" si="1"/>
        <v>3026.184264828762</v>
      </c>
      <c r="E25" s="242">
        <f t="shared" si="0"/>
        <v>2141.6633170766481</v>
      </c>
      <c r="F25" s="255">
        <f t="shared" si="2"/>
        <v>1713.3306536613186</v>
      </c>
      <c r="G25" s="287">
        <v>30.395836976013715</v>
      </c>
      <c r="H25" s="297">
        <v>42.949516312708532</v>
      </c>
    </row>
    <row r="26" spans="1:8" s="202" customFormat="1" ht="18" customHeight="1">
      <c r="A26" s="388" t="s">
        <v>22</v>
      </c>
      <c r="B26" s="28" t="s">
        <v>1105</v>
      </c>
      <c r="C26" s="30" t="s">
        <v>21</v>
      </c>
      <c r="D26" s="241">
        <f t="shared" si="1"/>
        <v>60.071439620731958</v>
      </c>
      <c r="E26" s="242">
        <f t="shared" si="0"/>
        <v>42.513207187991995</v>
      </c>
      <c r="F26" s="255">
        <f t="shared" si="2"/>
        <v>34.010565750393596</v>
      </c>
      <c r="G26" s="287">
        <v>0.60337425808720224</v>
      </c>
      <c r="H26" s="297">
        <v>0.85257177029981868</v>
      </c>
    </row>
    <row r="27" spans="1:8" s="202" customFormat="1" ht="30" customHeight="1">
      <c r="A27" s="385" t="s">
        <v>1242</v>
      </c>
      <c r="B27" s="15" t="s">
        <v>1018</v>
      </c>
      <c r="C27" s="31" t="s">
        <v>23</v>
      </c>
      <c r="D27" s="241">
        <f t="shared" si="1"/>
        <v>65.914039383135929</v>
      </c>
      <c r="E27" s="242">
        <f t="shared" si="0"/>
        <v>47.562746397933324</v>
      </c>
      <c r="F27" s="255">
        <f t="shared" si="2"/>
        <v>38.050197118346659</v>
      </c>
      <c r="G27" s="287">
        <v>0.67504050432000007</v>
      </c>
      <c r="H27" s="297">
        <v>0.93549363223680015</v>
      </c>
    </row>
    <row r="28" spans="1:8" s="202" customFormat="1" ht="30" customHeight="1">
      <c r="A28" s="385" t="s">
        <v>1243</v>
      </c>
      <c r="B28" s="15" t="s">
        <v>1018</v>
      </c>
      <c r="C28" s="31" t="s">
        <v>24</v>
      </c>
      <c r="D28" s="241">
        <f t="shared" si="1"/>
        <v>103.84752677231286</v>
      </c>
      <c r="E28" s="242">
        <f t="shared" si="0"/>
        <v>74.935076444242597</v>
      </c>
      <c r="F28" s="255">
        <f t="shared" si="2"/>
        <v>59.948061155394079</v>
      </c>
      <c r="G28" s="287">
        <v>1.0635258816000004</v>
      </c>
      <c r="H28" s="297">
        <v>1.4738696175840005</v>
      </c>
    </row>
    <row r="29" spans="1:8" s="202" customFormat="1" ht="30" customHeight="1">
      <c r="A29" s="385" t="s">
        <v>1244</v>
      </c>
      <c r="B29" s="15" t="s">
        <v>1018</v>
      </c>
      <c r="C29" s="31" t="s">
        <v>25</v>
      </c>
      <c r="D29" s="241">
        <f t="shared" si="1"/>
        <v>192.41536510415153</v>
      </c>
      <c r="E29" s="242">
        <f t="shared" si="0"/>
        <v>138.84452082079486</v>
      </c>
      <c r="F29" s="255">
        <f t="shared" si="2"/>
        <v>111.07561665663589</v>
      </c>
      <c r="G29" s="287">
        <v>1.9705690367999995</v>
      </c>
      <c r="H29" s="297">
        <v>2.7308802568319992</v>
      </c>
    </row>
    <row r="30" spans="1:8" s="202" customFormat="1" ht="30" customHeight="1">
      <c r="A30" s="385" t="s">
        <v>1245</v>
      </c>
      <c r="B30" s="15" t="s">
        <v>1018</v>
      </c>
      <c r="C30" s="31" t="s">
        <v>26</v>
      </c>
      <c r="D30" s="241">
        <f t="shared" si="1"/>
        <v>287.32457610891441</v>
      </c>
      <c r="E30" s="242">
        <f t="shared" si="0"/>
        <v>207.32982040330563</v>
      </c>
      <c r="F30" s="255">
        <f t="shared" si="2"/>
        <v>165.86385632264449</v>
      </c>
      <c r="G30" s="287">
        <v>2.9425556160000004</v>
      </c>
      <c r="H30" s="297">
        <v>4.0778916578400004</v>
      </c>
    </row>
    <row r="31" spans="1:8" ht="15.75" customHeight="1">
      <c r="A31" s="386" t="s">
        <v>27</v>
      </c>
      <c r="B31" s="15" t="s">
        <v>652</v>
      </c>
      <c r="C31" s="31" t="s">
        <v>602</v>
      </c>
      <c r="D31" s="241">
        <f t="shared" si="1"/>
        <v>505.53893542230901</v>
      </c>
      <c r="E31" s="242">
        <f t="shared" si="0"/>
        <v>357.77536944175614</v>
      </c>
      <c r="F31" s="255">
        <f t="shared" si="2"/>
        <v>286.22029555340492</v>
      </c>
      <c r="G31" s="287">
        <v>5.0777737643789962</v>
      </c>
      <c r="H31" s="297">
        <v>7.1749275171313425</v>
      </c>
    </row>
    <row r="32" spans="1:8" ht="15.75" customHeight="1">
      <c r="A32" s="386" t="s">
        <v>29</v>
      </c>
      <c r="B32" s="15" t="s">
        <v>652</v>
      </c>
      <c r="C32" s="31" t="s">
        <v>28</v>
      </c>
      <c r="D32" s="241">
        <f t="shared" si="1"/>
        <v>715.00526723075563</v>
      </c>
      <c r="E32" s="242">
        <f t="shared" si="0"/>
        <v>506.01695678017308</v>
      </c>
      <c r="F32" s="255">
        <f t="shared" si="2"/>
        <v>404.81356542413846</v>
      </c>
      <c r="G32" s="287">
        <v>7.181711897826867</v>
      </c>
      <c r="H32" s="297">
        <v>10.147805850922813</v>
      </c>
    </row>
    <row r="33" spans="1:8" ht="15.75" customHeight="1">
      <c r="A33" s="386" t="s">
        <v>31</v>
      </c>
      <c r="B33" s="15" t="s">
        <v>652</v>
      </c>
      <c r="C33" s="31" t="s">
        <v>30</v>
      </c>
      <c r="D33" s="241">
        <f t="shared" si="1"/>
        <v>1131.9238315033374</v>
      </c>
      <c r="E33" s="242">
        <f t="shared" si="0"/>
        <v>801.07473157875313</v>
      </c>
      <c r="F33" s="255">
        <f t="shared" si="2"/>
        <v>640.85978526300255</v>
      </c>
      <c r="G33" s="287">
        <v>11.369357990362538</v>
      </c>
      <c r="H33" s="297">
        <v>16.064977149911613</v>
      </c>
    </row>
    <row r="34" spans="1:8" ht="15.75" customHeight="1">
      <c r="A34" s="386" t="s">
        <v>33</v>
      </c>
      <c r="B34" s="15" t="s">
        <v>652</v>
      </c>
      <c r="C34" s="31" t="s">
        <v>32</v>
      </c>
      <c r="D34" s="241">
        <f t="shared" si="1"/>
        <v>1644.5121146307379</v>
      </c>
      <c r="E34" s="242">
        <f t="shared" si="0"/>
        <v>1163.8390005943979</v>
      </c>
      <c r="F34" s="255">
        <f t="shared" si="2"/>
        <v>931.07120047551837</v>
      </c>
      <c r="G34" s="287">
        <v>16.517937365001792</v>
      </c>
      <c r="H34" s="297">
        <v>23.339953457122469</v>
      </c>
    </row>
    <row r="35" spans="1:8" ht="15.75" customHeight="1">
      <c r="A35" s="386" t="s">
        <v>34</v>
      </c>
      <c r="B35" s="15" t="s">
        <v>652</v>
      </c>
      <c r="C35" s="31" t="s">
        <v>603</v>
      </c>
      <c r="D35" s="241">
        <f t="shared" si="1"/>
        <v>2416.9192131743862</v>
      </c>
      <c r="E35" s="242">
        <f t="shared" si="0"/>
        <v>1710.4798539048106</v>
      </c>
      <c r="F35" s="255">
        <f t="shared" si="2"/>
        <v>1368.3838831238486</v>
      </c>
      <c r="G35" s="287">
        <v>24.276209232090821</v>
      </c>
      <c r="H35" s="297">
        <v>34.302442312978535</v>
      </c>
    </row>
    <row r="36" spans="1:8" ht="15.75" customHeight="1" thickBot="1">
      <c r="A36" s="387" t="s">
        <v>467</v>
      </c>
      <c r="B36" s="44" t="s">
        <v>652</v>
      </c>
      <c r="C36" s="34" t="s">
        <v>604</v>
      </c>
      <c r="D36" s="241">
        <f t="shared" si="1"/>
        <v>3587.1109322196507</v>
      </c>
      <c r="E36" s="242">
        <f t="shared" si="0"/>
        <v>2538.63718317039</v>
      </c>
      <c r="F36" s="255">
        <f t="shared" si="2"/>
        <v>2030.909746536312</v>
      </c>
      <c r="G36" s="287">
        <v>36.029940535294799</v>
      </c>
      <c r="H36" s="297">
        <v>50.910541466178969</v>
      </c>
    </row>
    <row r="37" spans="1:8" ht="21" customHeight="1">
      <c r="A37" s="388" t="s">
        <v>657</v>
      </c>
      <c r="B37" s="28" t="s">
        <v>1106</v>
      </c>
      <c r="C37" s="30" t="s">
        <v>668</v>
      </c>
      <c r="D37" s="241">
        <f t="shared" si="1"/>
        <v>61.430030001515632</v>
      </c>
      <c r="E37" s="242">
        <f t="shared" si="0"/>
        <v>43.474696286747267</v>
      </c>
      <c r="F37" s="255">
        <f t="shared" si="2"/>
        <v>34.779757029397814</v>
      </c>
      <c r="G37" s="287">
        <v>0.61702031798230839</v>
      </c>
      <c r="H37" s="297">
        <v>0.87185374212153754</v>
      </c>
    </row>
    <row r="38" spans="1:8" ht="15.75" customHeight="1">
      <c r="A38" s="386" t="s">
        <v>658</v>
      </c>
      <c r="B38" s="15" t="s">
        <v>675</v>
      </c>
      <c r="C38" s="31" t="s">
        <v>669</v>
      </c>
      <c r="D38" s="241">
        <f t="shared" si="1"/>
        <v>78.549874428167541</v>
      </c>
      <c r="E38" s="242">
        <f t="shared" si="0"/>
        <v>55.59059525190635</v>
      </c>
      <c r="F38" s="255">
        <f t="shared" si="2"/>
        <v>44.472476201525083</v>
      </c>
      <c r="G38" s="287">
        <v>0.78897680004295179</v>
      </c>
      <c r="H38" s="297">
        <v>1.1148293751718024</v>
      </c>
    </row>
    <row r="39" spans="1:8" ht="15.75" customHeight="1">
      <c r="A39" s="386" t="s">
        <v>659</v>
      </c>
      <c r="B39" s="15" t="s">
        <v>675</v>
      </c>
      <c r="C39" s="31" t="s">
        <v>670</v>
      </c>
      <c r="D39" s="241">
        <f t="shared" si="1"/>
        <v>122.86006000303126</v>
      </c>
      <c r="E39" s="242">
        <f t="shared" si="0"/>
        <v>86.949392573494535</v>
      </c>
      <c r="F39" s="255">
        <f t="shared" si="2"/>
        <v>69.559514058795628</v>
      </c>
      <c r="G39" s="287">
        <v>1.2340406359646168</v>
      </c>
      <c r="H39" s="297">
        <v>1.7437074842430751</v>
      </c>
    </row>
    <row r="40" spans="1:8" ht="15.75" customHeight="1">
      <c r="A40" s="386" t="s">
        <v>660</v>
      </c>
      <c r="B40" s="15" t="s">
        <v>675</v>
      </c>
      <c r="C40" s="31" t="s">
        <v>671</v>
      </c>
      <c r="D40" s="241">
        <f t="shared" si="1"/>
        <v>203.42403377551079</v>
      </c>
      <c r="E40" s="242">
        <f t="shared" si="0"/>
        <v>143.96538770365487</v>
      </c>
      <c r="F40" s="255">
        <f t="shared" si="2"/>
        <v>115.17231016292389</v>
      </c>
      <c r="G40" s="287">
        <v>2.043247610367644</v>
      </c>
      <c r="H40" s="297">
        <v>2.8871222280090261</v>
      </c>
    </row>
    <row r="41" spans="1:8" ht="15.75" customHeight="1">
      <c r="A41" s="386" t="s">
        <v>661</v>
      </c>
      <c r="B41" s="15" t="s">
        <v>675</v>
      </c>
      <c r="C41" s="31" t="s">
        <v>672</v>
      </c>
      <c r="D41" s="241">
        <f t="shared" si="1"/>
        <v>321.24884541776208</v>
      </c>
      <c r="E41" s="242">
        <f t="shared" si="0"/>
        <v>227.35128058151443</v>
      </c>
      <c r="F41" s="255">
        <f t="shared" si="2"/>
        <v>181.88102446521154</v>
      </c>
      <c r="G41" s="287">
        <v>3.2267128104320721</v>
      </c>
      <c r="H41" s="297">
        <v>4.5593662907667296</v>
      </c>
    </row>
    <row r="42" spans="1:8" ht="15.75" customHeight="1">
      <c r="A42" s="386" t="s">
        <v>662</v>
      </c>
      <c r="B42" s="15" t="s">
        <v>675</v>
      </c>
      <c r="C42" s="31" t="s">
        <v>673</v>
      </c>
      <c r="D42" s="241">
        <f t="shared" si="1"/>
        <v>520.64468050464893</v>
      </c>
      <c r="E42" s="242">
        <f t="shared" si="0"/>
        <v>368.46586852866119</v>
      </c>
      <c r="F42" s="255">
        <f t="shared" si="2"/>
        <v>294.77269482292894</v>
      </c>
      <c r="G42" s="287">
        <v>5.2295000720795635</v>
      </c>
      <c r="H42" s="297">
        <v>7.389317781587458</v>
      </c>
    </row>
    <row r="43" spans="1:8" ht="15.75" customHeight="1">
      <c r="A43" s="386" t="s">
        <v>663</v>
      </c>
      <c r="B43" s="15" t="s">
        <v>675</v>
      </c>
      <c r="C43" s="31" t="s">
        <v>674</v>
      </c>
      <c r="D43" s="241">
        <f t="shared" si="1"/>
        <v>736.1533103460315</v>
      </c>
      <c r="E43" s="242">
        <f t="shared" si="0"/>
        <v>520.98365550184019</v>
      </c>
      <c r="F43" s="255">
        <f t="shared" si="2"/>
        <v>416.78692440147216</v>
      </c>
      <c r="G43" s="287">
        <v>7.3941287286076616</v>
      </c>
      <c r="H43" s="297">
        <v>10.447952221161374</v>
      </c>
    </row>
    <row r="44" spans="1:8" ht="15.75" customHeight="1">
      <c r="A44" s="386" t="s">
        <v>664</v>
      </c>
      <c r="B44" s="15" t="s">
        <v>675</v>
      </c>
      <c r="C44" s="31" t="s">
        <v>642</v>
      </c>
      <c r="D44" s="241">
        <f t="shared" si="1"/>
        <v>1165.1564706844852</v>
      </c>
      <c r="E44" s="242">
        <f t="shared" si="0"/>
        <v>824.59382956994409</v>
      </c>
      <c r="F44" s="255">
        <f t="shared" si="2"/>
        <v>659.67506365595523</v>
      </c>
      <c r="G44" s="287">
        <v>11.703155867303783</v>
      </c>
      <c r="H44" s="297">
        <v>16.536635731715066</v>
      </c>
    </row>
    <row r="45" spans="1:8" ht="15.75" customHeight="1">
      <c r="A45" s="386" t="s">
        <v>665</v>
      </c>
      <c r="B45" s="15" t="s">
        <v>675</v>
      </c>
      <c r="C45" s="31" t="s">
        <v>643</v>
      </c>
      <c r="D45" s="241">
        <f t="shared" si="1"/>
        <v>1693.8575485663819</v>
      </c>
      <c r="E45" s="242">
        <f t="shared" si="0"/>
        <v>1198.7612976116213</v>
      </c>
      <c r="F45" s="255">
        <f t="shared" si="2"/>
        <v>959.00903808929706</v>
      </c>
      <c r="G45" s="287">
        <v>17.01357663682365</v>
      </c>
      <c r="H45" s="297">
        <v>24.040294987679118</v>
      </c>
    </row>
    <row r="46" spans="1:8" ht="15.75" customHeight="1">
      <c r="A46" s="386" t="s">
        <v>666</v>
      </c>
      <c r="B46" s="15" t="s">
        <v>675</v>
      </c>
      <c r="C46" s="31" t="s">
        <v>644</v>
      </c>
      <c r="D46" s="241">
        <f t="shared" si="1"/>
        <v>2490.4338392417726</v>
      </c>
      <c r="E46" s="242">
        <f t="shared" si="0"/>
        <v>1762.5069494610816</v>
      </c>
      <c r="F46" s="255">
        <f t="shared" si="2"/>
        <v>1410.0055595688652</v>
      </c>
      <c r="G46" s="287">
        <v>25.014610596233581</v>
      </c>
      <c r="H46" s="297">
        <v>35.345808266664953</v>
      </c>
    </row>
    <row r="47" spans="1:8" ht="15.75" customHeight="1" thickBot="1">
      <c r="A47" s="387" t="s">
        <v>667</v>
      </c>
      <c r="B47" s="44" t="s">
        <v>675</v>
      </c>
      <c r="C47" s="34" t="s">
        <v>618</v>
      </c>
      <c r="D47" s="241">
        <f t="shared" si="1"/>
        <v>3694.8652471403425</v>
      </c>
      <c r="E47" s="242">
        <f t="shared" si="0"/>
        <v>2614.8960766569794</v>
      </c>
      <c r="F47" s="255">
        <f t="shared" si="2"/>
        <v>2091.9168613255833</v>
      </c>
      <c r="G47" s="287">
        <v>37.112254863558846</v>
      </c>
      <c r="H47" s="297">
        <v>52.43985868596593</v>
      </c>
    </row>
    <row r="48" spans="1:8" s="202" customFormat="1" ht="18" customHeight="1">
      <c r="A48" s="384" t="s">
        <v>645</v>
      </c>
      <c r="B48" s="46" t="s">
        <v>1107</v>
      </c>
      <c r="C48" s="30" t="s">
        <v>597</v>
      </c>
      <c r="D48" s="241">
        <f t="shared" si="1"/>
        <v>123.95693889992313</v>
      </c>
      <c r="E48" s="242">
        <f t="shared" si="0"/>
        <v>87.725665626015257</v>
      </c>
      <c r="F48" s="255">
        <f t="shared" si="2"/>
        <v>70.180532500812205</v>
      </c>
      <c r="G48" s="287">
        <v>1.2450579928783543</v>
      </c>
      <c r="H48" s="297">
        <v>1.7592750815710549</v>
      </c>
    </row>
    <row r="49" spans="1:8" s="202" customFormat="1" ht="15.75" customHeight="1">
      <c r="A49" s="385" t="s">
        <v>1246</v>
      </c>
      <c r="B49" s="17" t="s">
        <v>653</v>
      </c>
      <c r="C49" s="31" t="s">
        <v>16</v>
      </c>
      <c r="D49" s="241">
        <f t="shared" si="1"/>
        <v>157.32996091144088</v>
      </c>
      <c r="E49" s="242">
        <f t="shared" si="0"/>
        <v>111.34411406378858</v>
      </c>
      <c r="F49" s="255">
        <f t="shared" si="2"/>
        <v>89.075291251030862</v>
      </c>
      <c r="G49" s="287">
        <v>1.5802659140379109</v>
      </c>
      <c r="H49" s="297">
        <v>2.2329260650709539</v>
      </c>
    </row>
    <row r="50" spans="1:8" s="202" customFormat="1" ht="15.75" customHeight="1">
      <c r="A50" s="385" t="s">
        <v>1247</v>
      </c>
      <c r="B50" s="17" t="s">
        <v>653</v>
      </c>
      <c r="C50" s="31" t="s">
        <v>17</v>
      </c>
      <c r="D50" s="241">
        <f t="shared" si="1"/>
        <v>229.79709442216515</v>
      </c>
      <c r="E50" s="242">
        <f t="shared" si="0"/>
        <v>162.62988781438213</v>
      </c>
      <c r="F50" s="255">
        <f t="shared" si="2"/>
        <v>130.10391025150571</v>
      </c>
      <c r="G50" s="287">
        <v>2.3081459714129489</v>
      </c>
      <c r="H50" s="297">
        <v>3.2614253435278782</v>
      </c>
    </row>
    <row r="51" spans="1:8" s="202" customFormat="1" ht="15.75" customHeight="1">
      <c r="A51" s="385" t="s">
        <v>1248</v>
      </c>
      <c r="B51" s="17" t="s">
        <v>653</v>
      </c>
      <c r="C51" s="31" t="s">
        <v>586</v>
      </c>
      <c r="D51" s="241">
        <f t="shared" si="1"/>
        <v>346.12591400516988</v>
      </c>
      <c r="E51" s="242">
        <f t="shared" si="0"/>
        <v>244.95705094033485</v>
      </c>
      <c r="F51" s="255">
        <f t="shared" si="2"/>
        <v>195.96564075226789</v>
      </c>
      <c r="G51" s="287">
        <v>3.4765850108834035</v>
      </c>
      <c r="H51" s="297">
        <v>4.9124373431560979</v>
      </c>
    </row>
    <row r="52" spans="1:8" s="202" customFormat="1" ht="15.75" customHeight="1">
      <c r="A52" s="385" t="s">
        <v>1249</v>
      </c>
      <c r="B52" s="17" t="s">
        <v>653</v>
      </c>
      <c r="C52" s="31" t="s">
        <v>587</v>
      </c>
      <c r="D52" s="241">
        <f t="shared" si="1"/>
        <v>496.78127051430727</v>
      </c>
      <c r="E52" s="242">
        <f t="shared" si="0"/>
        <v>351.57747531656884</v>
      </c>
      <c r="F52" s="255">
        <f t="shared" si="2"/>
        <v>281.26198025325505</v>
      </c>
      <c r="G52" s="287">
        <v>4.989809340689404</v>
      </c>
      <c r="H52" s="297">
        <v>7.0506332115270736</v>
      </c>
    </row>
    <row r="53" spans="1:8" s="202" customFormat="1" ht="15.75" customHeight="1">
      <c r="A53" s="385" t="s">
        <v>1250</v>
      </c>
      <c r="B53" s="17" t="s">
        <v>653</v>
      </c>
      <c r="C53" s="31" t="s">
        <v>18</v>
      </c>
      <c r="D53" s="241">
        <f t="shared" si="1"/>
        <v>752.32326763107176</v>
      </c>
      <c r="E53" s="242">
        <f t="shared" si="0"/>
        <v>532.42730906866177</v>
      </c>
      <c r="F53" s="255">
        <f t="shared" si="2"/>
        <v>425.94184725492943</v>
      </c>
      <c r="G53" s="287">
        <v>7.5565442798540099</v>
      </c>
      <c r="H53" s="297">
        <v>10.677446456612016</v>
      </c>
    </row>
    <row r="54" spans="1:8" s="202" customFormat="1" ht="15.75" customHeight="1">
      <c r="A54" s="385" t="s">
        <v>1251</v>
      </c>
      <c r="B54" s="17" t="s">
        <v>653</v>
      </c>
      <c r="C54" s="243" t="s">
        <v>598</v>
      </c>
      <c r="D54" s="241">
        <f t="shared" si="1"/>
        <v>1123.2405694162264</v>
      </c>
      <c r="E54" s="242">
        <f t="shared" si="0"/>
        <v>794.92949313419956</v>
      </c>
      <c r="F54" s="255">
        <f t="shared" si="2"/>
        <v>635.94359450735965</v>
      </c>
      <c r="G54" s="287">
        <v>11.282140889313084</v>
      </c>
      <c r="H54" s="297">
        <v>15.941738816082326</v>
      </c>
    </row>
    <row r="55" spans="1:8" s="202" customFormat="1" ht="15.75" customHeight="1">
      <c r="A55" s="389" t="s">
        <v>1252</v>
      </c>
      <c r="B55" s="23" t="s">
        <v>654</v>
      </c>
      <c r="C55" s="32" t="s">
        <v>642</v>
      </c>
      <c r="D55" s="241">
        <f t="shared" si="1"/>
        <v>1998.5672610326067</v>
      </c>
      <c r="E55" s="242">
        <f t="shared" si="0"/>
        <v>1414.4076550163691</v>
      </c>
      <c r="F55" s="255">
        <f t="shared" si="2"/>
        <v>1131.5261240130953</v>
      </c>
      <c r="G55" s="287">
        <v>20.074165792869465</v>
      </c>
      <c r="H55" s="297">
        <v>28.364927469022547</v>
      </c>
    </row>
    <row r="56" spans="1:8" s="202" customFormat="1" ht="15.75" customHeight="1">
      <c r="A56" s="385" t="s">
        <v>1253</v>
      </c>
      <c r="B56" s="17" t="s">
        <v>654</v>
      </c>
      <c r="C56" s="31" t="s">
        <v>643</v>
      </c>
      <c r="D56" s="241">
        <f t="shared" si="1"/>
        <v>2683.1909697260285</v>
      </c>
      <c r="E56" s="242">
        <f t="shared" si="0"/>
        <v>1898.9232543969765</v>
      </c>
      <c r="F56" s="255">
        <f t="shared" si="2"/>
        <v>1519.1386035175813</v>
      </c>
      <c r="G56" s="287">
        <v>26.950716861228376</v>
      </c>
      <c r="H56" s="297">
        <v>38.081539073391916</v>
      </c>
    </row>
    <row r="57" spans="1:8" s="202" customFormat="1" ht="15.75" customHeight="1" thickBot="1">
      <c r="A57" s="390" t="s">
        <v>1254</v>
      </c>
      <c r="B57" s="47" t="s">
        <v>654</v>
      </c>
      <c r="C57" s="34" t="s">
        <v>644</v>
      </c>
      <c r="D57" s="241">
        <f t="shared" si="1"/>
        <v>4283.1889964496513</v>
      </c>
      <c r="E57" s="242">
        <f t="shared" si="0"/>
        <v>3031.2591537850813</v>
      </c>
      <c r="F57" s="255">
        <f t="shared" si="2"/>
        <v>2425.007323028065</v>
      </c>
      <c r="G57" s="287">
        <v>43.021542338535134</v>
      </c>
      <c r="H57" s="297">
        <v>60.789720510901375</v>
      </c>
    </row>
    <row r="58" spans="1:8" ht="18" customHeight="1">
      <c r="A58" s="388" t="s">
        <v>605</v>
      </c>
      <c r="B58" s="46" t="s">
        <v>1015</v>
      </c>
      <c r="C58" s="30" t="s">
        <v>16</v>
      </c>
      <c r="D58" s="241">
        <f t="shared" si="1"/>
        <v>157.09974885633508</v>
      </c>
      <c r="E58" s="242">
        <f t="shared" si="0"/>
        <v>111.1811905038127</v>
      </c>
      <c r="F58" s="255">
        <f t="shared" si="2"/>
        <v>88.944952403050166</v>
      </c>
      <c r="G58" s="287">
        <v>1.5779536000859036</v>
      </c>
      <c r="H58" s="297">
        <v>2.2296587503436047</v>
      </c>
    </row>
    <row r="59" spans="1:8" ht="15.75" customHeight="1">
      <c r="A59" s="386" t="s">
        <v>606</v>
      </c>
      <c r="B59" s="17" t="s">
        <v>655</v>
      </c>
      <c r="C59" s="31" t="s">
        <v>17</v>
      </c>
      <c r="D59" s="241">
        <f t="shared" si="1"/>
        <v>226.58617623509866</v>
      </c>
      <c r="E59" s="242">
        <f t="shared" si="0"/>
        <v>160.357486303576</v>
      </c>
      <c r="F59" s="255">
        <f t="shared" si="2"/>
        <v>128.28598904286079</v>
      </c>
      <c r="G59" s="287">
        <v>2.2758946155085145</v>
      </c>
      <c r="H59" s="297">
        <v>3.215853966841737</v>
      </c>
    </row>
    <row r="60" spans="1:8" ht="15.75" customHeight="1">
      <c r="A60" s="386" t="s">
        <v>607</v>
      </c>
      <c r="B60" s="17" t="s">
        <v>655</v>
      </c>
      <c r="C60" s="31" t="s">
        <v>586</v>
      </c>
      <c r="D60" s="241">
        <f t="shared" si="1"/>
        <v>343.40393820519398</v>
      </c>
      <c r="E60" s="242">
        <f t="shared" si="0"/>
        <v>243.03067924230848</v>
      </c>
      <c r="F60" s="255">
        <f t="shared" si="2"/>
        <v>194.42454339384679</v>
      </c>
      <c r="G60" s="287">
        <v>3.449244728392904</v>
      </c>
      <c r="H60" s="297">
        <v>4.8738053453023662</v>
      </c>
    </row>
    <row r="61" spans="1:8" ht="15.75" customHeight="1">
      <c r="A61" s="386" t="s">
        <v>608</v>
      </c>
      <c r="B61" s="17" t="s">
        <v>655</v>
      </c>
      <c r="C61" s="31" t="s">
        <v>587</v>
      </c>
      <c r="D61" s="241">
        <f t="shared" si="1"/>
        <v>492.44728968428092</v>
      </c>
      <c r="E61" s="242">
        <f t="shared" si="0"/>
        <v>348.51027023310508</v>
      </c>
      <c r="F61" s="255">
        <f t="shared" si="2"/>
        <v>278.80821618648406</v>
      </c>
      <c r="G61" s="287">
        <v>4.9462776310385035</v>
      </c>
      <c r="H61" s="297">
        <v>6.9891226212693729</v>
      </c>
    </row>
    <row r="62" spans="1:8" ht="15.75" customHeight="1">
      <c r="A62" s="386" t="s">
        <v>609</v>
      </c>
      <c r="B62" s="17" t="s">
        <v>655</v>
      </c>
      <c r="C62" s="31" t="s">
        <v>18</v>
      </c>
      <c r="D62" s="241">
        <f t="shared" si="1"/>
        <v>827.79483051222712</v>
      </c>
      <c r="E62" s="242">
        <f t="shared" si="0"/>
        <v>585.8393499623977</v>
      </c>
      <c r="F62" s="255">
        <f t="shared" si="2"/>
        <v>468.67147996991815</v>
      </c>
      <c r="G62" s="287">
        <v>8.314601661991107</v>
      </c>
      <c r="H62" s="297">
        <v>11.748586492195146</v>
      </c>
    </row>
    <row r="63" spans="1:8" ht="15.75" customHeight="1">
      <c r="A63" s="386" t="s">
        <v>610</v>
      </c>
      <c r="B63" s="17" t="s">
        <v>655</v>
      </c>
      <c r="C63" s="31" t="s">
        <v>598</v>
      </c>
      <c r="D63" s="241">
        <f t="shared" si="1"/>
        <v>1238.6710967518725</v>
      </c>
      <c r="E63" s="242">
        <f t="shared" si="0"/>
        <v>876.62092512621518</v>
      </c>
      <c r="F63" s="255">
        <f t="shared" si="2"/>
        <v>701.2967401009721</v>
      </c>
      <c r="G63" s="287">
        <v>12.441557231446543</v>
      </c>
      <c r="H63" s="297">
        <v>17.580001685401495</v>
      </c>
    </row>
    <row r="64" spans="1:8" ht="15.75" customHeight="1">
      <c r="A64" s="391" t="s">
        <v>611</v>
      </c>
      <c r="B64" s="23" t="s">
        <v>656</v>
      </c>
      <c r="C64" s="32" t="s">
        <v>615</v>
      </c>
      <c r="D64" s="241">
        <f t="shared" si="1"/>
        <v>1658.6108100409219</v>
      </c>
      <c r="E64" s="242">
        <f t="shared" si="0"/>
        <v>1173.816799742176</v>
      </c>
      <c r="F64" s="255">
        <f t="shared" si="2"/>
        <v>939.05343979374084</v>
      </c>
      <c r="G64" s="287">
        <v>16.659548585522323</v>
      </c>
      <c r="H64" s="297">
        <v>23.540051037281511</v>
      </c>
    </row>
    <row r="65" spans="1:8" ht="15.75" customHeight="1">
      <c r="A65" s="386" t="s">
        <v>612</v>
      </c>
      <c r="B65" s="17" t="s">
        <v>656</v>
      </c>
      <c r="C65" s="31" t="s">
        <v>616</v>
      </c>
      <c r="D65" s="241">
        <f t="shared" si="1"/>
        <v>2253.7771662851146</v>
      </c>
      <c r="E65" s="242">
        <f t="shared" si="0"/>
        <v>1595.0224637662359</v>
      </c>
      <c r="F65" s="255">
        <f t="shared" si="2"/>
        <v>1276.0179710129887</v>
      </c>
      <c r="G65" s="287">
        <v>22.63756510892469</v>
      </c>
      <c r="H65" s="297">
        <v>31.987027456852477</v>
      </c>
    </row>
    <row r="66" spans="1:8" ht="15.75" customHeight="1">
      <c r="A66" s="386" t="s">
        <v>613</v>
      </c>
      <c r="B66" s="17" t="s">
        <v>656</v>
      </c>
      <c r="C66" s="31" t="s">
        <v>617</v>
      </c>
      <c r="D66" s="241">
        <f t="shared" si="1"/>
        <v>3496.476461725611</v>
      </c>
      <c r="E66" s="242">
        <f t="shared" si="0"/>
        <v>2474.4941886489587</v>
      </c>
      <c r="F66" s="255">
        <f t="shared" si="2"/>
        <v>1979.595350919167</v>
      </c>
      <c r="G66" s="287">
        <v>35.119582689091381</v>
      </c>
      <c r="H66" s="297">
        <v>49.624199879442266</v>
      </c>
    </row>
    <row r="67" spans="1:8" ht="15.75" customHeight="1" thickBot="1">
      <c r="A67" s="387" t="s">
        <v>614</v>
      </c>
      <c r="B67" s="47" t="s">
        <v>1108</v>
      </c>
      <c r="C67" s="34" t="s">
        <v>618</v>
      </c>
      <c r="D67" s="241">
        <f t="shared" si="1"/>
        <v>4819.739730938586</v>
      </c>
      <c r="E67" s="242">
        <f t="shared" si="0"/>
        <v>3410.9819086618418</v>
      </c>
      <c r="F67" s="255">
        <f t="shared" si="2"/>
        <v>2728.7855269294732</v>
      </c>
      <c r="G67" s="287">
        <v>48.410807243661097</v>
      </c>
      <c r="H67" s="297">
        <v>68.404787045798003</v>
      </c>
    </row>
    <row r="68" spans="1:8" s="202" customFormat="1" ht="15.75" customHeight="1">
      <c r="A68" s="388">
        <v>345000161</v>
      </c>
      <c r="B68" s="28" t="s">
        <v>1259</v>
      </c>
      <c r="C68" s="30" t="s">
        <v>1258</v>
      </c>
      <c r="D68" s="241">
        <f t="shared" si="1"/>
        <v>48.616779000000001</v>
      </c>
      <c r="E68" s="242">
        <f t="shared" si="0"/>
        <v>34.719672722850007</v>
      </c>
      <c r="F68" s="255">
        <f t="shared" si="2"/>
        <v>27.775738178280005</v>
      </c>
      <c r="G68" s="433">
        <v>0.49276350000000002</v>
      </c>
      <c r="H68" s="297">
        <v>0.69</v>
      </c>
    </row>
    <row r="69" spans="1:8" s="202" customFormat="1" ht="15.75" customHeight="1">
      <c r="A69" s="392" t="s">
        <v>1260</v>
      </c>
      <c r="B69" s="380" t="s">
        <v>1263</v>
      </c>
      <c r="C69" s="381" t="s">
        <v>21</v>
      </c>
      <c r="D69" s="241">
        <f t="shared" si="1"/>
        <v>57.776462000000002</v>
      </c>
      <c r="E69" s="242">
        <f t="shared" si="0"/>
        <v>40.908717629703006</v>
      </c>
      <c r="F69" s="255">
        <f t="shared" si="2"/>
        <v>32.726974103762402</v>
      </c>
      <c r="G69" s="433">
        <v>0.58060233000000006</v>
      </c>
      <c r="H69" s="297">
        <v>0.82</v>
      </c>
    </row>
    <row r="70" spans="1:8" s="202" customFormat="1" ht="15.75" customHeight="1">
      <c r="A70" s="392" t="s">
        <v>1261</v>
      </c>
      <c r="B70" s="380" t="s">
        <v>1262</v>
      </c>
      <c r="C70" s="381" t="s">
        <v>1179</v>
      </c>
      <c r="D70" s="241">
        <f t="shared" si="1"/>
        <v>63.413190000000007</v>
      </c>
      <c r="E70" s="242">
        <f t="shared" ref="E70:E72" si="3">G70*$D$2</f>
        <v>44.804785975389002</v>
      </c>
      <c r="F70" s="255">
        <f t="shared" si="2"/>
        <v>35.843828780311199</v>
      </c>
      <c r="G70" s="433">
        <v>0.63589779000000002</v>
      </c>
      <c r="H70" s="297">
        <v>0.9</v>
      </c>
    </row>
    <row r="71" spans="1:8" s="202" customFormat="1" ht="15.75" customHeight="1">
      <c r="A71" s="392" t="s">
        <v>1264</v>
      </c>
      <c r="B71" s="380" t="s">
        <v>1266</v>
      </c>
      <c r="C71" s="381" t="s">
        <v>1265</v>
      </c>
      <c r="D71" s="241">
        <f t="shared" si="1"/>
        <v>65.526963000000009</v>
      </c>
      <c r="E71" s="242">
        <f t="shared" si="3"/>
        <v>46.752820148232004</v>
      </c>
      <c r="F71" s="255">
        <f t="shared" si="2"/>
        <v>37.402256118585605</v>
      </c>
      <c r="G71" s="433">
        <v>0.66354552</v>
      </c>
      <c r="H71" s="297">
        <v>0.93</v>
      </c>
    </row>
    <row r="72" spans="1:8" s="202" customFormat="1" ht="15.75" customHeight="1">
      <c r="A72" s="392" t="s">
        <v>1267</v>
      </c>
      <c r="B72" s="380" t="s">
        <v>1263</v>
      </c>
      <c r="C72" s="381" t="s">
        <v>23</v>
      </c>
      <c r="D72" s="241">
        <f t="shared" si="1"/>
        <v>73.277464000000009</v>
      </c>
      <c r="E72" s="242">
        <f t="shared" si="3"/>
        <v>51.947577942480017</v>
      </c>
      <c r="F72" s="255">
        <f t="shared" si="2"/>
        <v>41.558062353984013</v>
      </c>
      <c r="G72" s="433">
        <v>0.73727280000000017</v>
      </c>
      <c r="H72" s="297">
        <v>1.04</v>
      </c>
    </row>
    <row r="73" spans="1:8" s="202" customFormat="1" ht="15.75" customHeight="1">
      <c r="A73" s="435">
        <v>345000162</v>
      </c>
      <c r="B73" s="28" t="s">
        <v>1268</v>
      </c>
      <c r="C73" s="30" t="s">
        <v>1258</v>
      </c>
      <c r="D73" s="241">
        <f t="shared" ref="D73:D77" si="4">H73*$D$2</f>
        <v>50.730552000000003</v>
      </c>
      <c r="E73" s="242">
        <f t="shared" ref="E73:E77" si="5">G73*$D$2</f>
        <v>35.622359482500002</v>
      </c>
      <c r="F73" s="255">
        <f t="shared" ref="F73" si="6">E73-(E73/100*20)</f>
        <v>28.497887586000001</v>
      </c>
      <c r="G73" s="433">
        <v>0.505575</v>
      </c>
      <c r="H73" s="297">
        <v>0.72</v>
      </c>
    </row>
    <row r="74" spans="1:8" s="202" customFormat="1" ht="15.75" customHeight="1">
      <c r="A74" s="434" t="s">
        <v>1269</v>
      </c>
      <c r="B74" s="380" t="s">
        <v>1275</v>
      </c>
      <c r="C74" s="381" t="s">
        <v>21</v>
      </c>
      <c r="D74" s="241">
        <f t="shared" si="4"/>
        <v>57.776462000000002</v>
      </c>
      <c r="E74" s="242">
        <f t="shared" si="5"/>
        <v>40.908717629703006</v>
      </c>
      <c r="F74" s="255">
        <f t="shared" si="2"/>
        <v>32.726974103762402</v>
      </c>
      <c r="G74" s="433">
        <v>0.58060233000000006</v>
      </c>
      <c r="H74" s="297">
        <v>0.82</v>
      </c>
    </row>
    <row r="75" spans="1:8" s="202" customFormat="1" ht="15.75" customHeight="1">
      <c r="A75" s="434" t="s">
        <v>1270</v>
      </c>
      <c r="B75" s="380" t="s">
        <v>1276</v>
      </c>
      <c r="C75" s="381" t="s">
        <v>1179</v>
      </c>
      <c r="D75" s="241">
        <f t="shared" si="4"/>
        <v>64.117781000000008</v>
      </c>
      <c r="E75" s="242">
        <f t="shared" si="5"/>
        <v>44.804785975389002</v>
      </c>
      <c r="F75" s="255">
        <f t="shared" si="2"/>
        <v>35.843828780311199</v>
      </c>
      <c r="G75" s="433">
        <v>0.63589779000000002</v>
      </c>
      <c r="H75" s="297">
        <v>0.91</v>
      </c>
    </row>
    <row r="76" spans="1:8" s="202" customFormat="1" ht="15.75" customHeight="1">
      <c r="A76" s="434" t="s">
        <v>1271</v>
      </c>
      <c r="B76" s="380" t="s">
        <v>1277</v>
      </c>
      <c r="C76" s="381" t="s">
        <v>1265</v>
      </c>
      <c r="D76" s="241">
        <f t="shared" si="4"/>
        <v>65.526963000000009</v>
      </c>
      <c r="E76" s="242">
        <f t="shared" si="5"/>
        <v>46.752820148232004</v>
      </c>
      <c r="F76" s="255">
        <f t="shared" si="2"/>
        <v>37.402256118585605</v>
      </c>
      <c r="G76" s="433">
        <v>0.66354552</v>
      </c>
      <c r="H76" s="297">
        <v>0.93</v>
      </c>
    </row>
    <row r="77" spans="1:8" s="202" customFormat="1" ht="15.75" customHeight="1">
      <c r="A77" s="434" t="s">
        <v>1272</v>
      </c>
      <c r="B77" s="380" t="s">
        <v>1275</v>
      </c>
      <c r="C77" s="381" t="s">
        <v>23</v>
      </c>
      <c r="D77" s="241">
        <f t="shared" si="4"/>
        <v>73.277464000000009</v>
      </c>
      <c r="E77" s="242">
        <f t="shared" si="5"/>
        <v>51.947577942480017</v>
      </c>
      <c r="F77" s="255">
        <f t="shared" si="2"/>
        <v>41.558062353984013</v>
      </c>
      <c r="G77" s="433">
        <v>0.73727280000000017</v>
      </c>
      <c r="H77" s="297">
        <v>1.04</v>
      </c>
    </row>
    <row r="78" spans="1:8" ht="15.75" customHeight="1">
      <c r="A78" s="388" t="s">
        <v>36</v>
      </c>
      <c r="B78" s="28" t="s">
        <v>676</v>
      </c>
      <c r="C78" s="30" t="s">
        <v>35</v>
      </c>
      <c r="D78" s="241">
        <f t="shared" si="1"/>
        <v>16.112794754495905</v>
      </c>
      <c r="E78" s="242">
        <f t="shared" ref="E78:E145" si="7">G78*$D$2</f>
        <v>11.40319902603207</v>
      </c>
      <c r="F78" s="255">
        <f t="shared" si="2"/>
        <v>9.1225592208256554</v>
      </c>
      <c r="G78" s="287">
        <v>0.16184139488060548</v>
      </c>
      <c r="H78" s="297">
        <v>0.22868294875319017</v>
      </c>
    </row>
    <row r="79" spans="1:8" ht="15.75" customHeight="1">
      <c r="A79" s="386" t="s">
        <v>38</v>
      </c>
      <c r="B79" s="15" t="s">
        <v>676</v>
      </c>
      <c r="C79" s="31" t="s">
        <v>37</v>
      </c>
      <c r="D79" s="241">
        <f t="shared" ref="D79:D146" si="8">H79*$D$2</f>
        <v>17.119844426651898</v>
      </c>
      <c r="E79" s="242">
        <f t="shared" si="7"/>
        <v>12.115898965159076</v>
      </c>
      <c r="F79" s="255">
        <f t="shared" ref="F79:F146" si="9">E79-(E79/100*20)</f>
        <v>9.6927191721272603</v>
      </c>
      <c r="G79" s="287">
        <v>0.17195648206064335</v>
      </c>
      <c r="H79" s="297">
        <v>0.24297563305026459</v>
      </c>
    </row>
    <row r="80" spans="1:8" ht="15.75" customHeight="1">
      <c r="A80" s="386" t="s">
        <v>40</v>
      </c>
      <c r="B80" s="15" t="s">
        <v>676</v>
      </c>
      <c r="C80" s="31" t="s">
        <v>39</v>
      </c>
      <c r="D80" s="241">
        <f t="shared" si="8"/>
        <v>21.148043115275868</v>
      </c>
      <c r="E80" s="242">
        <f t="shared" si="7"/>
        <v>14.96669872166709</v>
      </c>
      <c r="F80" s="255">
        <f t="shared" si="9"/>
        <v>11.973358977333671</v>
      </c>
      <c r="G80" s="287">
        <v>0.21241683078079465</v>
      </c>
      <c r="H80" s="297">
        <v>0.30014637023856205</v>
      </c>
    </row>
    <row r="81" spans="1:8" ht="15.75" customHeight="1">
      <c r="A81" s="386" t="s">
        <v>42</v>
      </c>
      <c r="B81" s="15" t="s">
        <v>676</v>
      </c>
      <c r="C81" s="31" t="s">
        <v>41</v>
      </c>
      <c r="D81" s="241">
        <f t="shared" si="8"/>
        <v>34.239688853303797</v>
      </c>
      <c r="E81" s="242">
        <f t="shared" si="7"/>
        <v>24.231797930318152</v>
      </c>
      <c r="F81" s="255">
        <f t="shared" si="9"/>
        <v>19.385438344254521</v>
      </c>
      <c r="G81" s="287">
        <v>0.34391296412128669</v>
      </c>
      <c r="H81" s="297">
        <v>0.48595126610052919</v>
      </c>
    </row>
    <row r="82" spans="1:8" ht="15.75" customHeight="1">
      <c r="A82" s="386" t="s">
        <v>44</v>
      </c>
      <c r="B82" s="15" t="s">
        <v>676</v>
      </c>
      <c r="C82" s="31" t="s">
        <v>43</v>
      </c>
      <c r="D82" s="241">
        <f t="shared" si="8"/>
        <v>75.528725411699568</v>
      </c>
      <c r="E82" s="242">
        <f t="shared" si="7"/>
        <v>53.452495434525332</v>
      </c>
      <c r="F82" s="255">
        <f t="shared" si="9"/>
        <v>42.761996347620268</v>
      </c>
      <c r="G82" s="287">
        <v>0.75863153850283815</v>
      </c>
      <c r="H82" s="297">
        <v>1.0719513222805792</v>
      </c>
    </row>
    <row r="83" spans="1:8" ht="15.75" customHeight="1">
      <c r="A83" s="386" t="s">
        <v>46</v>
      </c>
      <c r="B83" s="15" t="s">
        <v>676</v>
      </c>
      <c r="C83" s="31" t="s">
        <v>45</v>
      </c>
      <c r="D83" s="241">
        <f t="shared" si="8"/>
        <v>162.13499721711503</v>
      </c>
      <c r="E83" s="242">
        <f t="shared" si="7"/>
        <v>114.74469019944767</v>
      </c>
      <c r="F83" s="255">
        <f t="shared" si="9"/>
        <v>91.795752159558134</v>
      </c>
      <c r="G83" s="287">
        <v>1.6285290359860922</v>
      </c>
      <c r="H83" s="297">
        <v>2.3011221718289763</v>
      </c>
    </row>
    <row r="84" spans="1:8" ht="15.75" customHeight="1">
      <c r="A84" s="386" t="s">
        <v>48</v>
      </c>
      <c r="B84" s="15" t="s">
        <v>676</v>
      </c>
      <c r="C84" s="31" t="s">
        <v>47</v>
      </c>
      <c r="D84" s="241">
        <f t="shared" si="8"/>
        <v>287.00915656445829</v>
      </c>
      <c r="E84" s="242">
        <f t="shared" si="7"/>
        <v>203.11948265119625</v>
      </c>
      <c r="F84" s="255">
        <f t="shared" si="9"/>
        <v>162.495586120957</v>
      </c>
      <c r="G84" s="287">
        <v>2.8827998463107849</v>
      </c>
      <c r="H84" s="297">
        <v>4.0734150246662004</v>
      </c>
    </row>
    <row r="85" spans="1:8" ht="15.75" customHeight="1">
      <c r="A85" s="386" t="s">
        <v>49</v>
      </c>
      <c r="B85" s="15" t="s">
        <v>676</v>
      </c>
      <c r="C85" s="31">
        <v>75</v>
      </c>
      <c r="D85" s="241">
        <f t="shared" si="8"/>
        <v>574.01831312891659</v>
      </c>
      <c r="E85" s="242">
        <f t="shared" si="7"/>
        <v>406.2389653023925</v>
      </c>
      <c r="F85" s="255">
        <f t="shared" si="9"/>
        <v>324.991172241914</v>
      </c>
      <c r="G85" s="287">
        <v>5.7655996926215698</v>
      </c>
      <c r="H85" s="297">
        <v>8.1468300493324008</v>
      </c>
    </row>
    <row r="86" spans="1:8" ht="15.75" customHeight="1">
      <c r="A86" s="386" t="s">
        <v>51</v>
      </c>
      <c r="B86" s="15" t="s">
        <v>676</v>
      </c>
      <c r="C86" s="31" t="s">
        <v>50</v>
      </c>
      <c r="D86" s="241">
        <f t="shared" si="8"/>
        <v>1247.7345438012762</v>
      </c>
      <c r="E86" s="242">
        <f t="shared" si="7"/>
        <v>883.03522457835822</v>
      </c>
      <c r="F86" s="255">
        <f t="shared" si="9"/>
        <v>706.4281796626866</v>
      </c>
      <c r="G86" s="287">
        <v>12.532593016066883</v>
      </c>
      <c r="H86" s="297">
        <v>17.708635844075161</v>
      </c>
    </row>
    <row r="87" spans="1:8" ht="15.75" customHeight="1">
      <c r="A87" s="386" t="s">
        <v>52</v>
      </c>
      <c r="B87" s="15" t="s">
        <v>676</v>
      </c>
      <c r="C87" s="31">
        <v>110</v>
      </c>
      <c r="D87" s="241">
        <f t="shared" si="8"/>
        <v>1496.4758128238066</v>
      </c>
      <c r="E87" s="242">
        <f t="shared" si="7"/>
        <v>1059.0721095427284</v>
      </c>
      <c r="F87" s="255">
        <f t="shared" si="9"/>
        <v>847.25768763418273</v>
      </c>
      <c r="G87" s="287">
        <v>15.03101954953623</v>
      </c>
      <c r="H87" s="297">
        <v>21.238928865452532</v>
      </c>
    </row>
    <row r="88" spans="1:8" ht="15.75" customHeight="1" thickBot="1">
      <c r="A88" s="387" t="s">
        <v>1019</v>
      </c>
      <c r="B88" s="44" t="s">
        <v>1109</v>
      </c>
      <c r="C88" s="34">
        <v>125</v>
      </c>
      <c r="D88" s="241">
        <f t="shared" si="8"/>
        <v>1943.6058672610684</v>
      </c>
      <c r="E88" s="242">
        <f t="shared" si="7"/>
        <v>1375.5108825151185</v>
      </c>
      <c r="F88" s="255">
        <f t="shared" si="9"/>
        <v>1100.4087060120949</v>
      </c>
      <c r="G88" s="287">
        <v>19.522118257473036</v>
      </c>
      <c r="H88" s="297">
        <v>27.584880693353565</v>
      </c>
    </row>
    <row r="89" spans="1:8" ht="15.75" customHeight="1">
      <c r="A89" s="388" t="s">
        <v>53</v>
      </c>
      <c r="B89" s="28" t="s">
        <v>678</v>
      </c>
      <c r="C89" s="30">
        <v>16</v>
      </c>
      <c r="D89" s="241">
        <f t="shared" si="8"/>
        <v>25.176241803899853</v>
      </c>
      <c r="E89" s="242">
        <f t="shared" si="7"/>
        <v>17.817498478175111</v>
      </c>
      <c r="F89" s="255">
        <f t="shared" si="9"/>
        <v>14.253998782540089</v>
      </c>
      <c r="G89" s="287">
        <v>0.25287717950094607</v>
      </c>
      <c r="H89" s="297">
        <v>0.35731710742685968</v>
      </c>
    </row>
    <row r="90" spans="1:8" ht="15.75" customHeight="1">
      <c r="A90" s="386" t="s">
        <v>54</v>
      </c>
      <c r="B90" s="15" t="s">
        <v>678</v>
      </c>
      <c r="C90" s="31" t="s">
        <v>37</v>
      </c>
      <c r="D90" s="241">
        <f t="shared" si="8"/>
        <v>22.155092787431869</v>
      </c>
      <c r="E90" s="242">
        <f t="shared" si="7"/>
        <v>15.679398660794098</v>
      </c>
      <c r="F90" s="255">
        <f t="shared" si="9"/>
        <v>12.543518928635278</v>
      </c>
      <c r="G90" s="287">
        <v>0.22253191796083255</v>
      </c>
      <c r="H90" s="297">
        <v>0.31443905453563653</v>
      </c>
    </row>
    <row r="91" spans="1:8" ht="15.75" customHeight="1">
      <c r="A91" s="386" t="s">
        <v>55</v>
      </c>
      <c r="B91" s="15" t="s">
        <v>678</v>
      </c>
      <c r="C91" s="31" t="s">
        <v>39</v>
      </c>
      <c r="D91" s="241">
        <f t="shared" si="8"/>
        <v>33.232639181147803</v>
      </c>
      <c r="E91" s="242">
        <f t="shared" si="7"/>
        <v>23.519097991191146</v>
      </c>
      <c r="F91" s="255">
        <f t="shared" si="9"/>
        <v>18.815278392952916</v>
      </c>
      <c r="G91" s="287">
        <v>0.33379787694124879</v>
      </c>
      <c r="H91" s="297">
        <v>0.47165858180345477</v>
      </c>
    </row>
    <row r="92" spans="1:8" ht="15.75" customHeight="1">
      <c r="A92" s="386" t="s">
        <v>56</v>
      </c>
      <c r="B92" s="15" t="s">
        <v>678</v>
      </c>
      <c r="C92" s="31" t="s">
        <v>41</v>
      </c>
      <c r="D92" s="241">
        <f t="shared" si="8"/>
        <v>53.373632624267685</v>
      </c>
      <c r="E92" s="242">
        <f t="shared" si="7"/>
        <v>37.773096773731233</v>
      </c>
      <c r="F92" s="255">
        <f t="shared" si="9"/>
        <v>30.218477418984985</v>
      </c>
      <c r="G92" s="287">
        <v>0.53609962054200566</v>
      </c>
      <c r="H92" s="297">
        <v>0.75751226774494251</v>
      </c>
    </row>
    <row r="93" spans="1:8" ht="15.75" customHeight="1">
      <c r="A93" s="386" t="s">
        <v>57</v>
      </c>
      <c r="B93" s="15" t="s">
        <v>678</v>
      </c>
      <c r="C93" s="31" t="s">
        <v>43</v>
      </c>
      <c r="D93" s="241">
        <f t="shared" si="8"/>
        <v>92.648569838351463</v>
      </c>
      <c r="E93" s="242">
        <f t="shared" si="7"/>
        <v>65.568394399684408</v>
      </c>
      <c r="F93" s="255">
        <f t="shared" si="9"/>
        <v>52.454715519747523</v>
      </c>
      <c r="G93" s="287">
        <v>0.93058802056348155</v>
      </c>
      <c r="H93" s="297">
        <v>1.3149269553308438</v>
      </c>
    </row>
    <row r="94" spans="1:8" ht="15.75" customHeight="1">
      <c r="A94" s="386" t="s">
        <v>58</v>
      </c>
      <c r="B94" s="15" t="s">
        <v>678</v>
      </c>
      <c r="C94" s="31" t="s">
        <v>45</v>
      </c>
      <c r="D94" s="241">
        <f t="shared" si="8"/>
        <v>181.26894098807895</v>
      </c>
      <c r="E94" s="242">
        <f t="shared" si="7"/>
        <v>128.28598904286079</v>
      </c>
      <c r="F94" s="255">
        <f t="shared" si="9"/>
        <v>102.62879123428863</v>
      </c>
      <c r="G94" s="287">
        <v>1.8207156924068117</v>
      </c>
      <c r="H94" s="297">
        <v>2.5726831734733899</v>
      </c>
    </row>
    <row r="95" spans="1:8" ht="15.75" customHeight="1">
      <c r="A95" s="386" t="s">
        <v>59</v>
      </c>
      <c r="B95" s="15" t="s">
        <v>678</v>
      </c>
      <c r="C95" s="31" t="s">
        <v>47</v>
      </c>
      <c r="D95" s="241">
        <f t="shared" si="8"/>
        <v>336.35459050010195</v>
      </c>
      <c r="E95" s="242">
        <f t="shared" si="7"/>
        <v>238.04177966841945</v>
      </c>
      <c r="F95" s="255">
        <f t="shared" si="9"/>
        <v>190.43342373473556</v>
      </c>
      <c r="G95" s="287">
        <v>3.378439118132639</v>
      </c>
      <c r="H95" s="297">
        <v>4.7737565552228443</v>
      </c>
    </row>
    <row r="96" spans="1:8" ht="15.75" customHeight="1">
      <c r="A96" s="393" t="s">
        <v>365</v>
      </c>
      <c r="B96" s="15" t="s">
        <v>678</v>
      </c>
      <c r="C96" s="33">
        <v>75</v>
      </c>
      <c r="D96" s="241">
        <f t="shared" si="8"/>
        <v>674.72328034451596</v>
      </c>
      <c r="E96" s="242">
        <f t="shared" si="7"/>
        <v>477.50895921509294</v>
      </c>
      <c r="F96" s="255">
        <f t="shared" si="9"/>
        <v>382.00716737207438</v>
      </c>
      <c r="G96" s="287">
        <v>6.7771084106253543</v>
      </c>
      <c r="H96" s="297">
        <v>9.5760984790398389</v>
      </c>
    </row>
    <row r="97" spans="1:8" ht="15.75" customHeight="1">
      <c r="A97" s="393" t="s">
        <v>366</v>
      </c>
      <c r="B97" s="15" t="s">
        <v>678</v>
      </c>
      <c r="C97" s="33">
        <v>90</v>
      </c>
      <c r="D97" s="241">
        <f t="shared" si="8"/>
        <v>959.71833756466219</v>
      </c>
      <c r="E97" s="242">
        <f t="shared" si="7"/>
        <v>679.20304198803501</v>
      </c>
      <c r="F97" s="255">
        <f t="shared" si="9"/>
        <v>543.36243359042805</v>
      </c>
      <c r="G97" s="287">
        <v>9.6396780825760615</v>
      </c>
      <c r="H97" s="297">
        <v>13.620928135111889</v>
      </c>
    </row>
    <row r="98" spans="1:8" ht="15.75" customHeight="1">
      <c r="A98" s="393" t="s">
        <v>455</v>
      </c>
      <c r="B98" s="15" t="s">
        <v>678</v>
      </c>
      <c r="C98" s="208">
        <v>110</v>
      </c>
      <c r="D98" s="241">
        <f t="shared" si="8"/>
        <v>1418.932988067796</v>
      </c>
      <c r="E98" s="242">
        <f t="shared" si="7"/>
        <v>1004.1942142299495</v>
      </c>
      <c r="F98" s="255">
        <f t="shared" si="9"/>
        <v>803.35537138395955</v>
      </c>
      <c r="G98" s="287">
        <v>14.252157836673323</v>
      </c>
      <c r="H98" s="297">
        <v>20.138392174577817</v>
      </c>
    </row>
    <row r="99" spans="1:8" ht="15.75" customHeight="1" thickBot="1">
      <c r="A99" s="394" t="s">
        <v>1020</v>
      </c>
      <c r="B99" s="44" t="s">
        <v>1110</v>
      </c>
      <c r="C99" s="209">
        <v>125</v>
      </c>
      <c r="D99" s="241">
        <f t="shared" si="8"/>
        <v>1341.5954848630142</v>
      </c>
      <c r="E99" s="242">
        <f t="shared" si="7"/>
        <v>949.46162719848826</v>
      </c>
      <c r="F99" s="255">
        <f t="shared" si="9"/>
        <v>759.56930175879063</v>
      </c>
      <c r="G99" s="287">
        <v>13.475358430614188</v>
      </c>
      <c r="H99" s="297">
        <v>19.040769536695958</v>
      </c>
    </row>
    <row r="100" spans="1:8" ht="15.75" customHeight="1">
      <c r="A100" s="388" t="s">
        <v>456</v>
      </c>
      <c r="B100" s="28" t="s">
        <v>677</v>
      </c>
      <c r="C100" s="30">
        <v>16</v>
      </c>
      <c r="D100" s="241">
        <f t="shared" si="8"/>
        <v>27.190341148211839</v>
      </c>
      <c r="E100" s="242">
        <f t="shared" si="7"/>
        <v>19.242898356429123</v>
      </c>
      <c r="F100" s="255">
        <f t="shared" si="9"/>
        <v>15.394318685143299</v>
      </c>
      <c r="G100" s="287">
        <v>0.27310735386102181</v>
      </c>
      <c r="H100" s="297">
        <v>0.38590247602100847</v>
      </c>
    </row>
    <row r="101" spans="1:8" ht="15.75" customHeight="1">
      <c r="A101" s="386" t="s">
        <v>60</v>
      </c>
      <c r="B101" s="15" t="s">
        <v>677</v>
      </c>
      <c r="C101" s="31" t="s">
        <v>37</v>
      </c>
      <c r="D101" s="241">
        <f t="shared" si="8"/>
        <v>19.133943770963885</v>
      </c>
      <c r="E101" s="242">
        <f t="shared" si="7"/>
        <v>13.541298843413081</v>
      </c>
      <c r="F101" s="255">
        <f t="shared" si="9"/>
        <v>10.833039074730465</v>
      </c>
      <c r="G101" s="287">
        <v>0.19218665642071897</v>
      </c>
      <c r="H101" s="297">
        <v>0.27156100164441332</v>
      </c>
    </row>
    <row r="102" spans="1:8" ht="15.75" customHeight="1">
      <c r="A102" s="386" t="s">
        <v>61</v>
      </c>
      <c r="B102" s="15" t="s">
        <v>677</v>
      </c>
      <c r="C102" s="31" t="s">
        <v>39</v>
      </c>
      <c r="D102" s="241">
        <f t="shared" si="8"/>
        <v>27.190341148211839</v>
      </c>
      <c r="E102" s="242">
        <f t="shared" si="7"/>
        <v>19.242898356429123</v>
      </c>
      <c r="F102" s="255">
        <f t="shared" si="9"/>
        <v>15.394318685143299</v>
      </c>
      <c r="G102" s="287">
        <v>0.27310735386102181</v>
      </c>
      <c r="H102" s="297">
        <v>0.38590247602100847</v>
      </c>
    </row>
    <row r="103" spans="1:8" ht="15.75" customHeight="1" thickBot="1">
      <c r="A103" s="387" t="s">
        <v>326</v>
      </c>
      <c r="B103" s="44" t="s">
        <v>677</v>
      </c>
      <c r="C103" s="34">
        <v>32</v>
      </c>
      <c r="D103" s="241">
        <f t="shared" si="8"/>
        <v>87.613321477571475</v>
      </c>
      <c r="E103" s="242">
        <f t="shared" si="7"/>
        <v>62.004894704049377</v>
      </c>
      <c r="F103" s="255">
        <f t="shared" si="9"/>
        <v>49.603915763239499</v>
      </c>
      <c r="G103" s="287">
        <v>0.88001258466329224</v>
      </c>
      <c r="H103" s="297">
        <v>1.2434635338454716</v>
      </c>
    </row>
    <row r="104" spans="1:8" ht="15.75" customHeight="1">
      <c r="A104" s="388" t="s">
        <v>367</v>
      </c>
      <c r="B104" s="28" t="s">
        <v>679</v>
      </c>
      <c r="C104" s="30">
        <v>16</v>
      </c>
      <c r="D104" s="241">
        <f t="shared" si="8"/>
        <v>32.22558950899181</v>
      </c>
      <c r="E104" s="242">
        <f t="shared" si="7"/>
        <v>22.806398052064139</v>
      </c>
      <c r="F104" s="255">
        <f t="shared" si="9"/>
        <v>18.245118441651311</v>
      </c>
      <c r="G104" s="287">
        <v>0.32368278976121095</v>
      </c>
      <c r="H104" s="297">
        <v>0.45736589750638035</v>
      </c>
    </row>
    <row r="105" spans="1:8" ht="15.75" customHeight="1">
      <c r="A105" s="393" t="s">
        <v>413</v>
      </c>
      <c r="B105" s="15" t="s">
        <v>679</v>
      </c>
      <c r="C105" s="33">
        <v>20</v>
      </c>
      <c r="D105" s="241">
        <f t="shared" si="8"/>
        <v>23.162142459587866</v>
      </c>
      <c r="E105" s="242">
        <f t="shared" si="7"/>
        <v>16.392098599921102</v>
      </c>
      <c r="F105" s="255">
        <f t="shared" si="9"/>
        <v>13.113678879936881</v>
      </c>
      <c r="G105" s="287">
        <v>0.23264700514087039</v>
      </c>
      <c r="H105" s="297">
        <v>0.32873173883271095</v>
      </c>
    </row>
    <row r="106" spans="1:8" ht="15.75" customHeight="1" thickBot="1">
      <c r="A106" s="394" t="s">
        <v>414</v>
      </c>
      <c r="B106" s="44" t="s">
        <v>679</v>
      </c>
      <c r="C106" s="79">
        <v>25</v>
      </c>
      <c r="D106" s="241">
        <f t="shared" si="8"/>
        <v>75.528725411699568</v>
      </c>
      <c r="E106" s="242">
        <f t="shared" si="7"/>
        <v>53.452495434525332</v>
      </c>
      <c r="F106" s="255">
        <f t="shared" si="9"/>
        <v>42.761996347620268</v>
      </c>
      <c r="G106" s="288">
        <v>0.75863153850283815</v>
      </c>
      <c r="H106" s="298">
        <v>1.0719513222805792</v>
      </c>
    </row>
    <row r="107" spans="1:8" ht="15.75" customHeight="1">
      <c r="A107" s="388" t="s">
        <v>428</v>
      </c>
      <c r="B107" s="28" t="s">
        <v>680</v>
      </c>
      <c r="C107" s="30">
        <v>20</v>
      </c>
      <c r="D107" s="241">
        <f t="shared" si="8"/>
        <v>111.78251360931534</v>
      </c>
      <c r="E107" s="242">
        <f t="shared" si="7"/>
        <v>79.109693243097482</v>
      </c>
      <c r="F107" s="255">
        <f t="shared" si="9"/>
        <v>63.287754594477988</v>
      </c>
      <c r="G107" s="287">
        <v>1.1227746769842004</v>
      </c>
      <c r="H107" s="297">
        <v>1.586487956975257</v>
      </c>
    </row>
    <row r="108" spans="1:8" ht="15.75" customHeight="1">
      <c r="A108" s="386" t="s">
        <v>429</v>
      </c>
      <c r="B108" s="15" t="s">
        <v>680</v>
      </c>
      <c r="C108" s="33">
        <v>25</v>
      </c>
      <c r="D108" s="241">
        <f t="shared" si="8"/>
        <v>118.83186131440729</v>
      </c>
      <c r="E108" s="242">
        <f t="shared" si="7"/>
        <v>84.098592816986525</v>
      </c>
      <c r="F108" s="255">
        <f t="shared" si="9"/>
        <v>67.278874253589223</v>
      </c>
      <c r="G108" s="287">
        <v>1.1935802872444654</v>
      </c>
      <c r="H108" s="297">
        <v>1.6865367470547776</v>
      </c>
    </row>
    <row r="109" spans="1:8" ht="15.75" customHeight="1">
      <c r="A109" s="386" t="s">
        <v>430</v>
      </c>
      <c r="B109" s="15" t="s">
        <v>680</v>
      </c>
      <c r="C109" s="33">
        <v>32</v>
      </c>
      <c r="D109" s="241">
        <f t="shared" si="8"/>
        <v>225.57912656294263</v>
      </c>
      <c r="E109" s="242">
        <f t="shared" si="7"/>
        <v>159.64478636444895</v>
      </c>
      <c r="F109" s="255">
        <f t="shared" si="9"/>
        <v>127.71582909155916</v>
      </c>
      <c r="G109" s="287">
        <v>2.2657795283284763</v>
      </c>
      <c r="H109" s="297">
        <v>3.2015612825446622</v>
      </c>
    </row>
    <row r="110" spans="1:8" ht="15.75" customHeight="1" thickBot="1">
      <c r="A110" s="387" t="s">
        <v>431</v>
      </c>
      <c r="B110" s="44" t="s">
        <v>680</v>
      </c>
      <c r="C110" s="79">
        <v>40</v>
      </c>
      <c r="D110" s="241">
        <f t="shared" si="8"/>
        <v>287.00915656445829</v>
      </c>
      <c r="E110" s="242">
        <f t="shared" si="7"/>
        <v>203.11948265119625</v>
      </c>
      <c r="F110" s="255">
        <f t="shared" si="9"/>
        <v>162.495586120957</v>
      </c>
      <c r="G110" s="287">
        <v>2.8827998463107849</v>
      </c>
      <c r="H110" s="297">
        <v>4.0734150246662004</v>
      </c>
    </row>
    <row r="111" spans="1:8" ht="15.75" customHeight="1">
      <c r="A111" s="388" t="s">
        <v>62</v>
      </c>
      <c r="B111" s="28" t="s">
        <v>681</v>
      </c>
      <c r="C111" s="30" t="s">
        <v>35</v>
      </c>
      <c r="D111" s="241">
        <f t="shared" si="8"/>
        <v>28.197390820367829</v>
      </c>
      <c r="E111" s="242">
        <f t="shared" si="7"/>
        <v>19.955598295556118</v>
      </c>
      <c r="F111" s="255">
        <f t="shared" si="9"/>
        <v>15.964478636444895</v>
      </c>
      <c r="G111" s="289">
        <v>0.28322244104105954</v>
      </c>
      <c r="H111" s="299">
        <v>0.40019516031808278</v>
      </c>
    </row>
    <row r="112" spans="1:8" ht="15.75" customHeight="1">
      <c r="A112" s="386" t="s">
        <v>63</v>
      </c>
      <c r="B112" s="15" t="s">
        <v>681</v>
      </c>
      <c r="C112" s="31" t="s">
        <v>37</v>
      </c>
      <c r="D112" s="241">
        <f t="shared" si="8"/>
        <v>19.133943770963885</v>
      </c>
      <c r="E112" s="242">
        <f t="shared" si="7"/>
        <v>13.541298843413081</v>
      </c>
      <c r="F112" s="255">
        <f t="shared" si="9"/>
        <v>10.833039074730465</v>
      </c>
      <c r="G112" s="287">
        <v>0.19218665642071897</v>
      </c>
      <c r="H112" s="297">
        <v>0.27156100164441332</v>
      </c>
    </row>
    <row r="113" spans="1:18" s="7" customFormat="1" ht="15.75" customHeight="1">
      <c r="A113" s="386" t="s">
        <v>64</v>
      </c>
      <c r="B113" s="15" t="s">
        <v>681</v>
      </c>
      <c r="C113" s="31" t="s">
        <v>39</v>
      </c>
      <c r="D113" s="241">
        <f t="shared" si="8"/>
        <v>27.190341148211839</v>
      </c>
      <c r="E113" s="242">
        <f t="shared" si="7"/>
        <v>19.242898356429123</v>
      </c>
      <c r="F113" s="255">
        <f t="shared" si="9"/>
        <v>15.394318685143299</v>
      </c>
      <c r="G113" s="290">
        <v>0.27310735386102181</v>
      </c>
      <c r="H113" s="300">
        <v>0.38590247602100847</v>
      </c>
    </row>
    <row r="114" spans="1:18" s="7" customFormat="1" ht="15.75" customHeight="1">
      <c r="A114" s="386" t="s">
        <v>65</v>
      </c>
      <c r="B114" s="15" t="s">
        <v>681</v>
      </c>
      <c r="C114" s="31" t="s">
        <v>41</v>
      </c>
      <c r="D114" s="241">
        <f t="shared" si="8"/>
        <v>50.352483607799705</v>
      </c>
      <c r="E114" s="242">
        <f t="shared" si="7"/>
        <v>35.634996956350221</v>
      </c>
      <c r="F114" s="255">
        <f t="shared" si="9"/>
        <v>28.507997565080178</v>
      </c>
      <c r="G114" s="290">
        <v>0.50575435900189214</v>
      </c>
      <c r="H114" s="300">
        <v>0.71463421485371936</v>
      </c>
    </row>
    <row r="115" spans="1:18" s="6" customFormat="1" ht="15.75" customHeight="1">
      <c r="A115" s="395" t="s">
        <v>396</v>
      </c>
      <c r="B115" s="15" t="s">
        <v>681</v>
      </c>
      <c r="C115" s="31" t="s">
        <v>43</v>
      </c>
      <c r="D115" s="241">
        <f t="shared" si="8"/>
        <v>92.648569838351463</v>
      </c>
      <c r="E115" s="242">
        <f t="shared" si="7"/>
        <v>65.568394399684408</v>
      </c>
      <c r="F115" s="255">
        <f t="shared" si="9"/>
        <v>52.454715519747523</v>
      </c>
      <c r="G115" s="287">
        <v>0.93058802056348155</v>
      </c>
      <c r="H115" s="297">
        <v>1.3149269553308438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6" customFormat="1" ht="15.75" customHeight="1">
      <c r="A116" s="395" t="s">
        <v>397</v>
      </c>
      <c r="B116" s="15" t="s">
        <v>681</v>
      </c>
      <c r="C116" s="31" t="s">
        <v>45</v>
      </c>
      <c r="D116" s="241">
        <f t="shared" si="8"/>
        <v>194.36058672610685</v>
      </c>
      <c r="E116" s="242">
        <f t="shared" si="7"/>
        <v>137.55108825151189</v>
      </c>
      <c r="F116" s="255">
        <f t="shared" si="9"/>
        <v>110.04087060120951</v>
      </c>
      <c r="G116" s="287">
        <v>1.952211825747304</v>
      </c>
      <c r="H116" s="297">
        <v>2.7584880693353568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6" customFormat="1" ht="15.75" customHeight="1">
      <c r="A117" s="395" t="s">
        <v>398</v>
      </c>
      <c r="B117" s="15" t="s">
        <v>681</v>
      </c>
      <c r="C117" s="31" t="s">
        <v>47</v>
      </c>
      <c r="D117" s="241">
        <f t="shared" si="8"/>
        <v>379.65772640280977</v>
      </c>
      <c r="E117" s="242">
        <f t="shared" si="7"/>
        <v>268.68787705088062</v>
      </c>
      <c r="F117" s="255">
        <f t="shared" si="9"/>
        <v>214.95030164070448</v>
      </c>
      <c r="G117" s="287">
        <v>3.8133878668742662</v>
      </c>
      <c r="H117" s="297">
        <v>5.388341979997044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6" customFormat="1" ht="15.75" customHeight="1">
      <c r="A118" s="395" t="s">
        <v>399</v>
      </c>
      <c r="B118" s="15" t="s">
        <v>681</v>
      </c>
      <c r="C118" s="31">
        <v>75</v>
      </c>
      <c r="D118" s="241">
        <f t="shared" si="8"/>
        <v>696.87837313194802</v>
      </c>
      <c r="E118" s="242">
        <f t="shared" si="7"/>
        <v>493.18835787588716</v>
      </c>
      <c r="F118" s="255">
        <f t="shared" si="9"/>
        <v>394.55068630070974</v>
      </c>
      <c r="G118" s="287">
        <v>6.9996403285861888</v>
      </c>
      <c r="H118" s="297">
        <v>9.8905375335754773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6" customFormat="1" ht="15.75" customHeight="1">
      <c r="A119" s="395" t="s">
        <v>400</v>
      </c>
      <c r="B119" s="15" t="s">
        <v>681</v>
      </c>
      <c r="C119" s="31" t="s">
        <v>50</v>
      </c>
      <c r="D119" s="241">
        <f t="shared" si="8"/>
        <v>1202.4173085542566</v>
      </c>
      <c r="E119" s="242">
        <f t="shared" si="7"/>
        <v>850.96372731764302</v>
      </c>
      <c r="F119" s="255">
        <f t="shared" si="9"/>
        <v>680.77098185411444</v>
      </c>
      <c r="G119" s="287">
        <v>12.07741409296518</v>
      </c>
      <c r="H119" s="297">
        <v>17.065465050706813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6" customFormat="1" ht="15.75" customHeight="1">
      <c r="A120" s="395" t="s">
        <v>401</v>
      </c>
      <c r="B120" s="15" t="s">
        <v>681</v>
      </c>
      <c r="C120" s="31">
        <v>110</v>
      </c>
      <c r="D120" s="241">
        <f t="shared" si="8"/>
        <v>1599.1948793837184</v>
      </c>
      <c r="E120" s="242">
        <f t="shared" si="7"/>
        <v>1131.767503333683</v>
      </c>
      <c r="F120" s="255">
        <f t="shared" si="9"/>
        <v>905.41400266694632</v>
      </c>
      <c r="G120" s="287">
        <v>16.062758441900094</v>
      </c>
      <c r="H120" s="297">
        <v>22.696782663754124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6" customFormat="1" ht="15.75" customHeight="1" thickBot="1">
      <c r="A121" s="396" t="s">
        <v>1021</v>
      </c>
      <c r="B121" s="44" t="s">
        <v>1111</v>
      </c>
      <c r="C121" s="34">
        <v>125</v>
      </c>
      <c r="D121" s="241">
        <f t="shared" si="8"/>
        <v>2397.7852694034218</v>
      </c>
      <c r="E121" s="242">
        <f t="shared" si="7"/>
        <v>1696.9385550613972</v>
      </c>
      <c r="F121" s="255">
        <f t="shared" si="9"/>
        <v>1357.5508440491178</v>
      </c>
      <c r="G121" s="287">
        <v>24.084022575670097</v>
      </c>
      <c r="H121" s="297">
        <v>34.030881311334113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4" customFormat="1" ht="15.75" customHeight="1">
      <c r="A122" s="388" t="s">
        <v>67</v>
      </c>
      <c r="B122" s="28" t="s">
        <v>682</v>
      </c>
      <c r="C122" s="30" t="s">
        <v>66</v>
      </c>
      <c r="D122" s="241">
        <f t="shared" si="8"/>
        <v>32.22558950899181</v>
      </c>
      <c r="E122" s="242">
        <f t="shared" si="7"/>
        <v>22.806398052064139</v>
      </c>
      <c r="F122" s="255">
        <f t="shared" si="9"/>
        <v>18.245118441651311</v>
      </c>
      <c r="G122" s="287">
        <v>0.32368278976121095</v>
      </c>
      <c r="H122" s="297">
        <v>0.45736589750638035</v>
      </c>
    </row>
    <row r="123" spans="1:18" s="5" customFormat="1" ht="15.75" customHeight="1">
      <c r="A123" s="386" t="s">
        <v>69</v>
      </c>
      <c r="B123" s="15" t="s">
        <v>682</v>
      </c>
      <c r="C123" s="31" t="s">
        <v>68</v>
      </c>
      <c r="D123" s="241">
        <f t="shared" si="8"/>
        <v>30.211490164679816</v>
      </c>
      <c r="E123" s="242">
        <f t="shared" si="7"/>
        <v>21.380998173810127</v>
      </c>
      <c r="F123" s="255">
        <f t="shared" si="9"/>
        <v>17.104798539048101</v>
      </c>
      <c r="G123" s="287">
        <v>0.30345261540113522</v>
      </c>
      <c r="H123" s="297">
        <v>0.42878052891223156</v>
      </c>
    </row>
    <row r="124" spans="1:18" s="6" customFormat="1" ht="15.75" customHeight="1">
      <c r="A124" s="386" t="s">
        <v>71</v>
      </c>
      <c r="B124" s="15" t="s">
        <v>682</v>
      </c>
      <c r="C124" s="31" t="s">
        <v>70</v>
      </c>
      <c r="D124" s="241">
        <f t="shared" si="8"/>
        <v>56.394781640735658</v>
      </c>
      <c r="E124" s="242">
        <f t="shared" si="7"/>
        <v>39.911196591112237</v>
      </c>
      <c r="F124" s="255">
        <f t="shared" si="9"/>
        <v>31.928957272889789</v>
      </c>
      <c r="G124" s="287">
        <v>0.56644488208211907</v>
      </c>
      <c r="H124" s="297">
        <v>0.80039032063616555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6" customFormat="1" ht="15.75" customHeight="1">
      <c r="A125" s="386" t="s">
        <v>73</v>
      </c>
      <c r="B125" s="15" t="s">
        <v>682</v>
      </c>
      <c r="C125" s="31" t="s">
        <v>72</v>
      </c>
      <c r="D125" s="241">
        <f t="shared" si="8"/>
        <v>62.437079673671626</v>
      </c>
      <c r="E125" s="242">
        <f t="shared" si="7"/>
        <v>44.187396225874274</v>
      </c>
      <c r="F125" s="255">
        <f t="shared" si="9"/>
        <v>35.349916980699419</v>
      </c>
      <c r="G125" s="287">
        <v>0.62713540516234623</v>
      </c>
      <c r="H125" s="297">
        <v>0.88614642641861197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6" customFormat="1" ht="15.75" customHeight="1">
      <c r="A126" s="386" t="s">
        <v>75</v>
      </c>
      <c r="B126" s="15" t="s">
        <v>682</v>
      </c>
      <c r="C126" s="31" t="s">
        <v>74</v>
      </c>
      <c r="D126" s="241">
        <f t="shared" si="8"/>
        <v>131.92350705243521</v>
      </c>
      <c r="E126" s="242">
        <f t="shared" si="7"/>
        <v>93.363692025637562</v>
      </c>
      <c r="F126" s="255">
        <f t="shared" si="9"/>
        <v>74.690953620510044</v>
      </c>
      <c r="G126" s="287">
        <v>1.3250764205849572</v>
      </c>
      <c r="H126" s="297">
        <v>1.8723416429167445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6" customFormat="1" ht="15.75" customHeight="1">
      <c r="A127" s="386" t="s">
        <v>77</v>
      </c>
      <c r="B127" s="15" t="s">
        <v>682</v>
      </c>
      <c r="C127" s="31" t="s">
        <v>76</v>
      </c>
      <c r="D127" s="241">
        <f t="shared" si="8"/>
        <v>138.97285475752713</v>
      </c>
      <c r="E127" s="242">
        <f t="shared" si="7"/>
        <v>98.35259159952659</v>
      </c>
      <c r="F127" s="255">
        <f t="shared" si="9"/>
        <v>78.682073279621278</v>
      </c>
      <c r="G127" s="287">
        <v>1.395882030845222</v>
      </c>
      <c r="H127" s="297">
        <v>1.9723904329962649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6" customFormat="1" ht="15.75" customHeight="1">
      <c r="A128" s="386" t="s">
        <v>79</v>
      </c>
      <c r="B128" s="15" t="s">
        <v>682</v>
      </c>
      <c r="C128" s="31" t="s">
        <v>78</v>
      </c>
      <c r="D128" s="241">
        <f t="shared" si="8"/>
        <v>143.00105344615116</v>
      </c>
      <c r="E128" s="242">
        <f t="shared" si="7"/>
        <v>101.20339135603463</v>
      </c>
      <c r="F128" s="255">
        <f t="shared" si="9"/>
        <v>80.962713084827698</v>
      </c>
      <c r="G128" s="287">
        <v>1.4363423795653736</v>
      </c>
      <c r="H128" s="297">
        <v>2.0295611701845631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6" customFormat="1" ht="15.75" customHeight="1">
      <c r="A129" s="386" t="s">
        <v>457</v>
      </c>
      <c r="B129" s="15" t="s">
        <v>682</v>
      </c>
      <c r="C129" s="31" t="s">
        <v>458</v>
      </c>
      <c r="D129" s="241">
        <f t="shared" si="8"/>
        <v>209.46633180844674</v>
      </c>
      <c r="E129" s="242">
        <f t="shared" si="7"/>
        <v>148.24158733841688</v>
      </c>
      <c r="F129" s="255">
        <f t="shared" si="9"/>
        <v>118.59326987073351</v>
      </c>
      <c r="G129" s="287">
        <v>2.1039381334478708</v>
      </c>
      <c r="H129" s="297">
        <v>2.9728783337914724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6" customFormat="1" ht="15.75" customHeight="1">
      <c r="A130" s="386" t="s">
        <v>81</v>
      </c>
      <c r="B130" s="15" t="s">
        <v>682</v>
      </c>
      <c r="C130" s="31" t="s">
        <v>80</v>
      </c>
      <c r="D130" s="241">
        <f t="shared" si="8"/>
        <v>202.41698410335482</v>
      </c>
      <c r="E130" s="242">
        <f t="shared" si="7"/>
        <v>143.25268776452791</v>
      </c>
      <c r="F130" s="255">
        <f t="shared" si="9"/>
        <v>114.60215021162233</v>
      </c>
      <c r="G130" s="287">
        <v>2.0331325231876067</v>
      </c>
      <c r="H130" s="297">
        <v>2.8728295437119522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6" customFormat="1" ht="15.75" customHeight="1">
      <c r="A131" s="386" t="s">
        <v>83</v>
      </c>
      <c r="B131" s="15" t="s">
        <v>682</v>
      </c>
      <c r="C131" s="31" t="s">
        <v>82</v>
      </c>
      <c r="D131" s="241">
        <f t="shared" si="8"/>
        <v>230.61437492372266</v>
      </c>
      <c r="E131" s="242">
        <f t="shared" si="7"/>
        <v>163.20828606008402</v>
      </c>
      <c r="F131" s="255">
        <f t="shared" si="9"/>
        <v>130.56662884806721</v>
      </c>
      <c r="G131" s="287">
        <v>2.3163549642286663</v>
      </c>
      <c r="H131" s="297">
        <v>3.2730247040300351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6" customFormat="1" ht="15.75" customHeight="1">
      <c r="A132" s="386" t="s">
        <v>459</v>
      </c>
      <c r="B132" s="15" t="s">
        <v>682</v>
      </c>
      <c r="C132" s="31" t="s">
        <v>460</v>
      </c>
      <c r="D132" s="241">
        <f t="shared" si="8"/>
        <v>429.00316033845337</v>
      </c>
      <c r="E132" s="242">
        <f t="shared" si="7"/>
        <v>303.61017406810379</v>
      </c>
      <c r="F132" s="255">
        <f t="shared" si="9"/>
        <v>242.88813925448304</v>
      </c>
      <c r="G132" s="287">
        <v>4.3090271386961199</v>
      </c>
      <c r="H132" s="297">
        <v>6.0886835105536878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6" customFormat="1" ht="15.75" customHeight="1">
      <c r="A133" s="386" t="s">
        <v>85</v>
      </c>
      <c r="B133" s="15" t="s">
        <v>682</v>
      </c>
      <c r="C133" s="31" t="s">
        <v>84</v>
      </c>
      <c r="D133" s="241">
        <f t="shared" si="8"/>
        <v>438.06660738785735</v>
      </c>
      <c r="E133" s="242">
        <f t="shared" si="7"/>
        <v>310.02447352024683</v>
      </c>
      <c r="F133" s="255">
        <f t="shared" si="9"/>
        <v>248.01957881619745</v>
      </c>
      <c r="G133" s="287">
        <v>4.4000629233164599</v>
      </c>
      <c r="H133" s="297">
        <v>6.2173176692273575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6" customFormat="1" ht="15.75" customHeight="1">
      <c r="A134" s="386" t="s">
        <v>87</v>
      </c>
      <c r="B134" s="15" t="s">
        <v>682</v>
      </c>
      <c r="C134" s="31" t="s">
        <v>86</v>
      </c>
      <c r="D134" s="241">
        <f t="shared" si="8"/>
        <v>443.10185574863743</v>
      </c>
      <c r="E134" s="242">
        <f t="shared" si="7"/>
        <v>313.58797321588196</v>
      </c>
      <c r="F134" s="255">
        <f t="shared" si="9"/>
        <v>250.87037857270556</v>
      </c>
      <c r="G134" s="287">
        <v>4.4506383592166507</v>
      </c>
      <c r="H134" s="297">
        <v>6.2887810907127308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6" customFormat="1" ht="15.75" customHeight="1" thickBot="1">
      <c r="A135" s="387" t="s">
        <v>89</v>
      </c>
      <c r="B135" s="44" t="s">
        <v>682</v>
      </c>
      <c r="C135" s="34" t="s">
        <v>88</v>
      </c>
      <c r="D135" s="241">
        <f t="shared" si="8"/>
        <v>448.13710410941735</v>
      </c>
      <c r="E135" s="242">
        <f t="shared" si="7"/>
        <v>317.15147291151698</v>
      </c>
      <c r="F135" s="255">
        <f t="shared" si="9"/>
        <v>253.72117832921359</v>
      </c>
      <c r="G135" s="287">
        <v>4.5012137951168398</v>
      </c>
      <c r="H135" s="297">
        <v>6.3602445121981024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367" customFormat="1" ht="15.75" customHeight="1">
      <c r="A136" s="397" t="s">
        <v>1214</v>
      </c>
      <c r="B136" s="364" t="s">
        <v>1215</v>
      </c>
      <c r="C136" s="365" t="s">
        <v>1216</v>
      </c>
      <c r="D136" s="241">
        <f t="shared" si="8"/>
        <v>623.26278708144412</v>
      </c>
      <c r="E136" s="242">
        <f t="shared" si="7"/>
        <v>410.81894240763114</v>
      </c>
      <c r="F136" s="255">
        <f t="shared" si="9"/>
        <v>328.6551539261049</v>
      </c>
      <c r="G136" s="373">
        <v>5.8306016172166704</v>
      </c>
      <c r="H136" s="300">
        <v>8.8457386921127874</v>
      </c>
      <c r="I136" s="366"/>
      <c r="J136" s="366"/>
      <c r="K136" s="366"/>
      <c r="L136" s="366"/>
      <c r="M136" s="366"/>
      <c r="N136" s="366"/>
      <c r="O136" s="366"/>
      <c r="P136" s="366"/>
    </row>
    <row r="137" spans="1:18" s="367" customFormat="1" ht="15.75" customHeight="1">
      <c r="A137" s="385" t="s">
        <v>1217</v>
      </c>
      <c r="B137" s="368" t="s">
        <v>1218</v>
      </c>
      <c r="C137" s="369" t="s">
        <v>1219</v>
      </c>
      <c r="D137" s="241">
        <f t="shared" si="8"/>
        <v>610.66182871121271</v>
      </c>
      <c r="E137" s="242">
        <f t="shared" si="7"/>
        <v>402.51311620032283</v>
      </c>
      <c r="F137" s="255">
        <f t="shared" si="9"/>
        <v>322.01049296025826</v>
      </c>
      <c r="G137" s="373">
        <v>5.7127200915186656</v>
      </c>
      <c r="H137" s="300">
        <v>8.6668979409503191</v>
      </c>
      <c r="I137" s="366"/>
      <c r="J137" s="366"/>
      <c r="K137" s="366"/>
      <c r="L137" s="366"/>
      <c r="M137" s="366"/>
      <c r="N137" s="366"/>
      <c r="O137" s="366"/>
      <c r="P137" s="366"/>
    </row>
    <row r="138" spans="1:18" s="367" customFormat="1" ht="15.75" customHeight="1">
      <c r="A138" s="385" t="s">
        <v>1220</v>
      </c>
      <c r="B138" s="368" t="s">
        <v>1218</v>
      </c>
      <c r="C138" s="369" t="s">
        <v>1221</v>
      </c>
      <c r="D138" s="241">
        <f t="shared" si="8"/>
        <v>657.18844423206724</v>
      </c>
      <c r="E138" s="242">
        <f t="shared" si="7"/>
        <v>433.18078219653802</v>
      </c>
      <c r="F138" s="255">
        <f t="shared" si="9"/>
        <v>346.54462575723039</v>
      </c>
      <c r="G138" s="373">
        <v>6.1479749556343748</v>
      </c>
      <c r="H138" s="300">
        <v>9.3272330221655846</v>
      </c>
      <c r="I138" s="366"/>
      <c r="J138" s="366"/>
      <c r="K138" s="366"/>
      <c r="L138" s="366"/>
      <c r="M138" s="366"/>
      <c r="N138" s="366"/>
      <c r="O138" s="366"/>
      <c r="P138" s="366"/>
    </row>
    <row r="139" spans="1:18" s="367" customFormat="1" ht="15.75" customHeight="1" thickBot="1">
      <c r="A139" s="390" t="s">
        <v>1222</v>
      </c>
      <c r="B139" s="370" t="s">
        <v>1218</v>
      </c>
      <c r="C139" s="371" t="s">
        <v>1223</v>
      </c>
      <c r="D139" s="241">
        <f t="shared" si="8"/>
        <v>823.90881651512836</v>
      </c>
      <c r="E139" s="242">
        <f t="shared" si="7"/>
        <v>543.07325201630874</v>
      </c>
      <c r="F139" s="255">
        <f t="shared" si="9"/>
        <v>434.45860161304699</v>
      </c>
      <c r="G139" s="373">
        <v>7.7076382187156618</v>
      </c>
      <c r="H139" s="300">
        <v>11.693433729853608</v>
      </c>
      <c r="I139" s="366"/>
      <c r="J139" s="366"/>
      <c r="K139" s="366"/>
      <c r="L139" s="366"/>
      <c r="M139" s="366"/>
      <c r="N139" s="366"/>
      <c r="O139" s="366"/>
      <c r="P139" s="366"/>
    </row>
    <row r="140" spans="1:18" s="4" customFormat="1" ht="15.75" customHeight="1">
      <c r="A140" s="388" t="s">
        <v>3</v>
      </c>
      <c r="B140" s="28" t="s">
        <v>683</v>
      </c>
      <c r="C140" s="30" t="s">
        <v>2</v>
      </c>
      <c r="D140" s="241">
        <f t="shared" si="8"/>
        <v>58.408880985047645</v>
      </c>
      <c r="E140" s="242">
        <f t="shared" si="7"/>
        <v>41.336596469366249</v>
      </c>
      <c r="F140" s="255">
        <f t="shared" si="9"/>
        <v>33.069277175492999</v>
      </c>
      <c r="G140" s="287">
        <v>0.58667505644219475</v>
      </c>
      <c r="H140" s="297">
        <v>0.82897568923031428</v>
      </c>
    </row>
    <row r="141" spans="1:18" s="5" customFormat="1" ht="15.75" customHeight="1">
      <c r="A141" s="386" t="s">
        <v>440</v>
      </c>
      <c r="B141" s="15" t="s">
        <v>683</v>
      </c>
      <c r="C141" s="31" t="s">
        <v>441</v>
      </c>
      <c r="D141" s="241">
        <f t="shared" si="8"/>
        <v>66.465278362295606</v>
      </c>
      <c r="E141" s="242">
        <f t="shared" si="7"/>
        <v>47.038195982382291</v>
      </c>
      <c r="F141" s="255">
        <f t="shared" si="9"/>
        <v>37.630556785905831</v>
      </c>
      <c r="G141" s="287">
        <v>0.66759575388249759</v>
      </c>
      <c r="H141" s="297">
        <v>0.94331716360690954</v>
      </c>
    </row>
    <row r="142" spans="1:18" s="6" customFormat="1" ht="15.75" customHeight="1">
      <c r="A142" s="386" t="s">
        <v>444</v>
      </c>
      <c r="B142" s="15" t="s">
        <v>683</v>
      </c>
      <c r="C142" s="31" t="s">
        <v>446</v>
      </c>
      <c r="D142" s="241">
        <f t="shared" si="8"/>
        <v>111.78251360931534</v>
      </c>
      <c r="E142" s="242">
        <f t="shared" si="7"/>
        <v>79.109693243097482</v>
      </c>
      <c r="F142" s="255">
        <f t="shared" si="9"/>
        <v>63.287754594477988</v>
      </c>
      <c r="G142" s="287">
        <v>1.1227746769842004</v>
      </c>
      <c r="H142" s="297">
        <v>1.586487956975257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6" customFormat="1" ht="15.75" customHeight="1" thickBot="1">
      <c r="A143" s="387" t="s">
        <v>445</v>
      </c>
      <c r="B143" s="44" t="s">
        <v>683</v>
      </c>
      <c r="C143" s="34" t="s">
        <v>447</v>
      </c>
      <c r="D143" s="241">
        <f t="shared" si="8"/>
        <v>118.83186131440729</v>
      </c>
      <c r="E143" s="242">
        <f t="shared" si="7"/>
        <v>84.098592816986525</v>
      </c>
      <c r="F143" s="255">
        <f t="shared" si="9"/>
        <v>67.278874253589223</v>
      </c>
      <c r="G143" s="287">
        <v>1.1935802872444654</v>
      </c>
      <c r="H143" s="297">
        <v>1.6865367470547776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221" customFormat="1" ht="15.75" customHeight="1">
      <c r="A144" s="388" t="s">
        <v>144</v>
      </c>
      <c r="B144" s="28" t="s">
        <v>684</v>
      </c>
      <c r="C144" s="30">
        <v>20</v>
      </c>
      <c r="D144" s="241">
        <f t="shared" si="8"/>
        <v>96.305006376094127</v>
      </c>
      <c r="E144" s="242">
        <f t="shared" si="7"/>
        <v>68.156094063288776</v>
      </c>
      <c r="F144" s="255">
        <f t="shared" si="9"/>
        <v>54.52487525063102</v>
      </c>
      <c r="G144" s="287">
        <v>0.96731428677472131</v>
      </c>
      <c r="H144" s="297">
        <v>1.3668214095282811</v>
      </c>
      <c r="I144" s="202"/>
      <c r="J144" s="202"/>
      <c r="K144" s="202"/>
      <c r="L144" s="202"/>
      <c r="M144" s="202"/>
      <c r="N144" s="202"/>
      <c r="O144" s="202"/>
      <c r="P144" s="202"/>
      <c r="Q144" s="202"/>
      <c r="R144" s="202"/>
    </row>
    <row r="145" spans="1:18" s="6" customFormat="1" ht="15.75" customHeight="1">
      <c r="A145" s="398" t="s">
        <v>145</v>
      </c>
      <c r="B145" s="49" t="s">
        <v>684</v>
      </c>
      <c r="C145" s="50">
        <v>25</v>
      </c>
      <c r="D145" s="241">
        <f t="shared" si="8"/>
        <v>125.88120901949922</v>
      </c>
      <c r="E145" s="242">
        <f t="shared" si="7"/>
        <v>89.087492390875525</v>
      </c>
      <c r="F145" s="255">
        <f t="shared" si="9"/>
        <v>71.269993912700414</v>
      </c>
      <c r="G145" s="288">
        <v>1.26438589750473</v>
      </c>
      <c r="H145" s="298">
        <v>1.786585537134298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5.75" customHeight="1">
      <c r="A146" s="386" t="s">
        <v>426</v>
      </c>
      <c r="B146" s="15" t="s">
        <v>684</v>
      </c>
      <c r="C146" s="31">
        <v>32</v>
      </c>
      <c r="D146" s="241">
        <f t="shared" si="8"/>
        <v>243.70602066175056</v>
      </c>
      <c r="E146" s="242">
        <f t="shared" ref="E146:E210" si="10">G146*$D$2</f>
        <v>172.47338526873506</v>
      </c>
      <c r="F146" s="255">
        <f t="shared" si="9"/>
        <v>137.97870821498805</v>
      </c>
      <c r="G146" s="287">
        <v>2.4478510975691576</v>
      </c>
      <c r="H146" s="297">
        <v>3.4588295998920016</v>
      </c>
    </row>
    <row r="147" spans="1:18" ht="15.75" customHeight="1" thickBot="1">
      <c r="A147" s="387" t="s">
        <v>427</v>
      </c>
      <c r="B147" s="44" t="s">
        <v>684</v>
      </c>
      <c r="C147" s="34">
        <v>40</v>
      </c>
      <c r="D147" s="241">
        <f t="shared" ref="D147:D211" si="11">H147*$D$2</f>
        <v>253.77651738331051</v>
      </c>
      <c r="E147" s="242">
        <f t="shared" si="10"/>
        <v>179.60038466000512</v>
      </c>
      <c r="F147" s="255">
        <f t="shared" ref="F147:F211" si="12">E147-(E147/100*20)</f>
        <v>143.6803077280041</v>
      </c>
      <c r="G147" s="287">
        <v>2.5490019693695363</v>
      </c>
      <c r="H147" s="297">
        <v>3.6017564428627455</v>
      </c>
    </row>
    <row r="148" spans="1:18" ht="15.75" customHeight="1">
      <c r="A148" s="399" t="s">
        <v>425</v>
      </c>
      <c r="B148" s="28" t="s">
        <v>685</v>
      </c>
      <c r="C148" s="30">
        <v>20</v>
      </c>
      <c r="D148" s="241">
        <f t="shared" si="11"/>
        <v>82.578073116791515</v>
      </c>
      <c r="E148" s="242">
        <f t="shared" si="10"/>
        <v>58.441395008414368</v>
      </c>
      <c r="F148" s="255">
        <f t="shared" si="12"/>
        <v>46.753116006731496</v>
      </c>
      <c r="G148" s="289">
        <v>0.82943714876310315</v>
      </c>
      <c r="H148" s="299">
        <v>1.1720001123600998</v>
      </c>
    </row>
    <row r="149" spans="1:18" ht="15.75" customHeight="1" thickBot="1">
      <c r="A149" s="400" t="s">
        <v>454</v>
      </c>
      <c r="B149" s="44" t="s">
        <v>685</v>
      </c>
      <c r="C149" s="79">
        <v>25</v>
      </c>
      <c r="D149" s="241">
        <f t="shared" si="11"/>
        <v>131.92350705243521</v>
      </c>
      <c r="E149" s="242">
        <f t="shared" si="10"/>
        <v>93.363692025637562</v>
      </c>
      <c r="F149" s="255">
        <f t="shared" si="12"/>
        <v>74.690953620510044</v>
      </c>
      <c r="G149" s="287">
        <v>1.3250764205849572</v>
      </c>
      <c r="H149" s="297">
        <v>1.8723416429167445</v>
      </c>
    </row>
    <row r="150" spans="1:18" s="202" customFormat="1" ht="15.75" customHeight="1">
      <c r="A150" s="388" t="s">
        <v>90</v>
      </c>
      <c r="B150" s="28" t="s">
        <v>686</v>
      </c>
      <c r="C150" s="30" t="s">
        <v>35</v>
      </c>
      <c r="D150" s="241">
        <f t="shared" si="11"/>
        <v>13.349208804607109</v>
      </c>
      <c r="E150" s="242">
        <f t="shared" si="10"/>
        <v>9.4473793751093371</v>
      </c>
      <c r="F150" s="255">
        <f t="shared" si="12"/>
        <v>7.5579035000874697</v>
      </c>
      <c r="G150" s="287">
        <v>0.13408316846382279</v>
      </c>
      <c r="H150" s="297">
        <v>0.18946039339995979</v>
      </c>
    </row>
    <row r="151" spans="1:18" ht="15.75" customHeight="1">
      <c r="A151" s="386" t="s">
        <v>91</v>
      </c>
      <c r="B151" s="15" t="s">
        <v>686</v>
      </c>
      <c r="C151" s="31" t="s">
        <v>37</v>
      </c>
      <c r="D151" s="241">
        <f t="shared" si="11"/>
        <v>15.105745082339908</v>
      </c>
      <c r="E151" s="242">
        <f t="shared" si="10"/>
        <v>10.690499086905064</v>
      </c>
      <c r="F151" s="255">
        <f t="shared" si="12"/>
        <v>8.5523992695240505</v>
      </c>
      <c r="G151" s="287">
        <v>0.15172630770056761</v>
      </c>
      <c r="H151" s="297">
        <v>0.21439026445611578</v>
      </c>
    </row>
    <row r="152" spans="1:18" s="6" customFormat="1" ht="15.75" customHeight="1">
      <c r="A152" s="386" t="s">
        <v>92</v>
      </c>
      <c r="B152" s="15" t="s">
        <v>686</v>
      </c>
      <c r="C152" s="31" t="s">
        <v>39</v>
      </c>
      <c r="D152" s="241">
        <f t="shared" si="11"/>
        <v>19.133943770963885</v>
      </c>
      <c r="E152" s="242">
        <f t="shared" si="10"/>
        <v>13.541298843413081</v>
      </c>
      <c r="F152" s="255">
        <f t="shared" si="12"/>
        <v>10.833039074730465</v>
      </c>
      <c r="G152" s="287">
        <v>0.19218665642071897</v>
      </c>
      <c r="H152" s="297">
        <v>0.27156100164441332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6" customFormat="1" ht="15.75" customHeight="1">
      <c r="A153" s="386" t="s">
        <v>93</v>
      </c>
      <c r="B153" s="15" t="s">
        <v>686</v>
      </c>
      <c r="C153" s="31" t="s">
        <v>41</v>
      </c>
      <c r="D153" s="241">
        <f t="shared" si="11"/>
        <v>25.176241803899853</v>
      </c>
      <c r="E153" s="242">
        <f t="shared" si="10"/>
        <v>17.817498478175111</v>
      </c>
      <c r="F153" s="255">
        <f t="shared" si="12"/>
        <v>14.253998782540089</v>
      </c>
      <c r="G153" s="287">
        <v>0.25287717950094607</v>
      </c>
      <c r="H153" s="297">
        <v>0.35731710742685968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6" customFormat="1" ht="15.75" customHeight="1">
      <c r="A154" s="386" t="s">
        <v>94</v>
      </c>
      <c r="B154" s="15" t="s">
        <v>686</v>
      </c>
      <c r="C154" s="31" t="s">
        <v>43</v>
      </c>
      <c r="D154" s="241">
        <f t="shared" si="11"/>
        <v>62.437079673671626</v>
      </c>
      <c r="E154" s="242">
        <f t="shared" si="10"/>
        <v>44.187396225874274</v>
      </c>
      <c r="F154" s="255">
        <f t="shared" si="12"/>
        <v>35.349916980699419</v>
      </c>
      <c r="G154" s="287">
        <v>0.62713540516234623</v>
      </c>
      <c r="H154" s="297">
        <v>0.88614642641861197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6" customFormat="1" ht="15.75" customHeight="1">
      <c r="A155" s="386" t="s">
        <v>95</v>
      </c>
      <c r="B155" s="15" t="s">
        <v>686</v>
      </c>
      <c r="C155" s="31" t="s">
        <v>45</v>
      </c>
      <c r="D155" s="241">
        <f t="shared" si="11"/>
        <v>118.83186131440729</v>
      </c>
      <c r="E155" s="242">
        <f t="shared" si="10"/>
        <v>84.098592816986525</v>
      </c>
      <c r="F155" s="255">
        <f t="shared" si="12"/>
        <v>67.278874253589223</v>
      </c>
      <c r="G155" s="287">
        <v>1.1935802872444654</v>
      </c>
      <c r="H155" s="297">
        <v>1.6865367470547776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6" customFormat="1" ht="15.75" customHeight="1">
      <c r="A156" s="386" t="s">
        <v>96</v>
      </c>
      <c r="B156" s="15" t="s">
        <v>686</v>
      </c>
      <c r="C156" s="31" t="s">
        <v>47</v>
      </c>
      <c r="D156" s="241">
        <f t="shared" si="11"/>
        <v>188.3182886931709</v>
      </c>
      <c r="E156" s="242">
        <f t="shared" si="10"/>
        <v>133.27488861674982</v>
      </c>
      <c r="F156" s="255">
        <f t="shared" si="12"/>
        <v>106.61991089339986</v>
      </c>
      <c r="G156" s="287">
        <v>1.8915213026670765</v>
      </c>
      <c r="H156" s="297">
        <v>2.6727319635529105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6" customFormat="1" ht="15.75" customHeight="1">
      <c r="A157" s="386" t="s">
        <v>97</v>
      </c>
      <c r="B157" s="15" t="s">
        <v>686</v>
      </c>
      <c r="C157" s="31">
        <v>75</v>
      </c>
      <c r="D157" s="241">
        <f t="shared" si="11"/>
        <v>421.95381263336151</v>
      </c>
      <c r="E157" s="242">
        <f t="shared" si="10"/>
        <v>298.62127449421484</v>
      </c>
      <c r="F157" s="255">
        <f t="shared" si="12"/>
        <v>238.89701959537189</v>
      </c>
      <c r="G157" s="287">
        <v>4.2382215284358562</v>
      </c>
      <c r="H157" s="297">
        <v>5.9886347204741686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6" customFormat="1" ht="15.75" customHeight="1">
      <c r="A158" s="386" t="s">
        <v>98</v>
      </c>
      <c r="B158" s="15" t="s">
        <v>686</v>
      </c>
      <c r="C158" s="31" t="s">
        <v>50</v>
      </c>
      <c r="D158" s="241">
        <f t="shared" si="11"/>
        <v>413.89741525611356</v>
      </c>
      <c r="E158" s="242">
        <f t="shared" si="10"/>
        <v>292.91967498119885</v>
      </c>
      <c r="F158" s="255">
        <f t="shared" si="12"/>
        <v>234.33573998495908</v>
      </c>
      <c r="G158" s="287">
        <v>4.1573008309955535</v>
      </c>
      <c r="H158" s="297">
        <v>5.8742932460975732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6" customFormat="1" ht="15.75" customHeight="1">
      <c r="A159" s="386" t="s">
        <v>99</v>
      </c>
      <c r="B159" s="15" t="s">
        <v>686</v>
      </c>
      <c r="C159" s="31">
        <v>110</v>
      </c>
      <c r="D159" s="241">
        <f t="shared" si="11"/>
        <v>739.17445936249976</v>
      </c>
      <c r="E159" s="242">
        <f t="shared" si="10"/>
        <v>523.12175531922139</v>
      </c>
      <c r="F159" s="255">
        <f t="shared" si="12"/>
        <v>418.49740425537709</v>
      </c>
      <c r="G159" s="287">
        <v>7.4244739901477779</v>
      </c>
      <c r="H159" s="297">
        <v>10.490830274052602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6" customFormat="1" ht="15.75" customHeight="1" thickBot="1">
      <c r="A160" s="387" t="s">
        <v>1022</v>
      </c>
      <c r="B160" s="44" t="s">
        <v>1112</v>
      </c>
      <c r="C160" s="34">
        <v>125</v>
      </c>
      <c r="D160" s="241">
        <f t="shared" si="11"/>
        <v>1047.3316590422337</v>
      </c>
      <c r="E160" s="242">
        <f t="shared" si="10"/>
        <v>741.20793669208444</v>
      </c>
      <c r="F160" s="255">
        <f t="shared" si="12"/>
        <v>592.96634935366751</v>
      </c>
      <c r="G160" s="287">
        <v>10.519690667239354</v>
      </c>
      <c r="H160" s="297">
        <v>14.86439166895736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6" customFormat="1" ht="15.75" customHeight="1">
      <c r="A161" s="388" t="s">
        <v>101</v>
      </c>
      <c r="B161" s="28" t="s">
        <v>687</v>
      </c>
      <c r="C161" s="30" t="s">
        <v>100</v>
      </c>
      <c r="D161" s="241">
        <f t="shared" si="11"/>
        <v>20.140993443119882</v>
      </c>
      <c r="E161" s="242">
        <f t="shared" si="10"/>
        <v>14.253998782540089</v>
      </c>
      <c r="F161" s="255">
        <f t="shared" si="12"/>
        <v>11.403199026032071</v>
      </c>
      <c r="G161" s="287">
        <v>0.20230174360075687</v>
      </c>
      <c r="H161" s="297">
        <v>0.28585368594148775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6" customFormat="1" ht="15.75" customHeight="1">
      <c r="A162" s="386" t="s">
        <v>103</v>
      </c>
      <c r="B162" s="15" t="s">
        <v>687</v>
      </c>
      <c r="C162" s="31" t="s">
        <v>102</v>
      </c>
      <c r="D162" s="241">
        <f t="shared" si="11"/>
        <v>32.22558950899181</v>
      </c>
      <c r="E162" s="242">
        <f t="shared" si="10"/>
        <v>22.806398052064139</v>
      </c>
      <c r="F162" s="255">
        <f t="shared" si="12"/>
        <v>18.245118441651311</v>
      </c>
      <c r="G162" s="287">
        <v>0.32368278976121095</v>
      </c>
      <c r="H162" s="297">
        <v>0.45736589750638035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7" customFormat="1" ht="15.75" customHeight="1" thickBot="1">
      <c r="A163" s="387" t="s">
        <v>105</v>
      </c>
      <c r="B163" s="44" t="s">
        <v>687</v>
      </c>
      <c r="C163" s="34" t="s">
        <v>104</v>
      </c>
      <c r="D163" s="241">
        <f t="shared" si="11"/>
        <v>43.303135902707737</v>
      </c>
      <c r="E163" s="242">
        <f t="shared" si="10"/>
        <v>30.646097382461186</v>
      </c>
      <c r="F163" s="255">
        <f t="shared" si="12"/>
        <v>24.516877905968947</v>
      </c>
      <c r="G163" s="290">
        <v>0.43494874874162714</v>
      </c>
      <c r="H163" s="300">
        <v>0.61458542477419853</v>
      </c>
    </row>
    <row r="164" spans="1:18" ht="15.75" customHeight="1">
      <c r="A164" s="388" t="s">
        <v>107</v>
      </c>
      <c r="B164" s="28" t="s">
        <v>688</v>
      </c>
      <c r="C164" s="30" t="s">
        <v>106</v>
      </c>
      <c r="D164" s="241">
        <f t="shared" si="11"/>
        <v>23.162142459587866</v>
      </c>
      <c r="E164" s="242">
        <f t="shared" si="10"/>
        <v>16.392098599921102</v>
      </c>
      <c r="F164" s="255">
        <f t="shared" si="12"/>
        <v>13.113678879936881</v>
      </c>
      <c r="G164" s="287">
        <v>0.23264700514087039</v>
      </c>
      <c r="H164" s="297">
        <v>0.32873173883271095</v>
      </c>
    </row>
    <row r="165" spans="1:18" ht="15.75" customHeight="1">
      <c r="A165" s="386" t="s">
        <v>108</v>
      </c>
      <c r="B165" s="15" t="s">
        <v>688</v>
      </c>
      <c r="C165" s="31" t="s">
        <v>100</v>
      </c>
      <c r="D165" s="241">
        <f t="shared" si="11"/>
        <v>19.133943770963885</v>
      </c>
      <c r="E165" s="242">
        <f t="shared" si="10"/>
        <v>13.541298843413081</v>
      </c>
      <c r="F165" s="255">
        <f t="shared" si="12"/>
        <v>10.833039074730465</v>
      </c>
      <c r="G165" s="287">
        <v>0.19218665642071897</v>
      </c>
      <c r="H165" s="297">
        <v>0.27156100164441332</v>
      </c>
    </row>
    <row r="166" spans="1:18" ht="15.75" customHeight="1">
      <c r="A166" s="386" t="s">
        <v>109</v>
      </c>
      <c r="B166" s="15" t="s">
        <v>688</v>
      </c>
      <c r="C166" s="31" t="s">
        <v>102</v>
      </c>
      <c r="D166" s="241">
        <f t="shared" si="11"/>
        <v>32.22558950899181</v>
      </c>
      <c r="E166" s="242">
        <f t="shared" si="10"/>
        <v>22.806398052064139</v>
      </c>
      <c r="F166" s="255">
        <f t="shared" si="12"/>
        <v>18.245118441651311</v>
      </c>
      <c r="G166" s="287">
        <v>0.32368278976121095</v>
      </c>
      <c r="H166" s="297">
        <v>0.45736589750638035</v>
      </c>
    </row>
    <row r="167" spans="1:18" ht="15.75" customHeight="1">
      <c r="A167" s="386" t="s">
        <v>110</v>
      </c>
      <c r="B167" s="15" t="s">
        <v>688</v>
      </c>
      <c r="C167" s="31" t="s">
        <v>104</v>
      </c>
      <c r="D167" s="241">
        <f t="shared" si="11"/>
        <v>27.190341148211839</v>
      </c>
      <c r="E167" s="242">
        <f t="shared" si="10"/>
        <v>19.242898356429123</v>
      </c>
      <c r="F167" s="255">
        <f t="shared" si="12"/>
        <v>15.394318685143299</v>
      </c>
      <c r="G167" s="287">
        <v>0.27310735386102181</v>
      </c>
      <c r="H167" s="297">
        <v>0.38590247602100847</v>
      </c>
    </row>
    <row r="168" spans="1:18" ht="15.75" customHeight="1">
      <c r="A168" s="386" t="s">
        <v>112</v>
      </c>
      <c r="B168" s="15" t="s">
        <v>688</v>
      </c>
      <c r="C168" s="31" t="s">
        <v>111</v>
      </c>
      <c r="D168" s="241">
        <f t="shared" si="11"/>
        <v>42.296086230551737</v>
      </c>
      <c r="E168" s="242">
        <f t="shared" si="10"/>
        <v>29.933397443334179</v>
      </c>
      <c r="F168" s="255">
        <f t="shared" si="12"/>
        <v>23.946717954667342</v>
      </c>
      <c r="G168" s="287">
        <v>0.4248336615615893</v>
      </c>
      <c r="H168" s="297">
        <v>0.60029274047712411</v>
      </c>
    </row>
    <row r="169" spans="1:18" ht="15.75" customHeight="1">
      <c r="A169" s="386" t="s">
        <v>114</v>
      </c>
      <c r="B169" s="15" t="s">
        <v>688</v>
      </c>
      <c r="C169" s="31" t="s">
        <v>113</v>
      </c>
      <c r="D169" s="241">
        <f t="shared" si="11"/>
        <v>38.26788754192777</v>
      </c>
      <c r="E169" s="242">
        <f t="shared" si="10"/>
        <v>27.082597686826162</v>
      </c>
      <c r="F169" s="255">
        <f t="shared" si="12"/>
        <v>21.66607814946093</v>
      </c>
      <c r="G169" s="287">
        <v>0.38437331284143794</v>
      </c>
      <c r="H169" s="297">
        <v>0.54312200328882665</v>
      </c>
    </row>
    <row r="170" spans="1:18" ht="15.75" customHeight="1">
      <c r="A170" s="386" t="s">
        <v>116</v>
      </c>
      <c r="B170" s="15" t="s">
        <v>688</v>
      </c>
      <c r="C170" s="31" t="s">
        <v>115</v>
      </c>
      <c r="D170" s="241">
        <f t="shared" si="11"/>
        <v>49.345433935643698</v>
      </c>
      <c r="E170" s="242">
        <f t="shared" si="10"/>
        <v>34.922297017223208</v>
      </c>
      <c r="F170" s="255">
        <f t="shared" si="12"/>
        <v>27.937837613778566</v>
      </c>
      <c r="G170" s="287">
        <v>0.49563927182185419</v>
      </c>
      <c r="H170" s="297">
        <v>0.70034153055664483</v>
      </c>
    </row>
    <row r="171" spans="1:18" ht="15.75" customHeight="1">
      <c r="A171" s="386" t="s">
        <v>619</v>
      </c>
      <c r="B171" s="15" t="s">
        <v>688</v>
      </c>
      <c r="C171" s="31" t="s">
        <v>620</v>
      </c>
      <c r="D171" s="241">
        <f t="shared" si="11"/>
        <v>79.556924100323542</v>
      </c>
      <c r="E171" s="242">
        <f t="shared" si="10"/>
        <v>56.303295191033342</v>
      </c>
      <c r="F171" s="255">
        <f t="shared" si="12"/>
        <v>45.042636152826674</v>
      </c>
      <c r="G171" s="287">
        <v>0.79909188722298952</v>
      </c>
      <c r="H171" s="297">
        <v>1.1291220594688767</v>
      </c>
    </row>
    <row r="172" spans="1:18" ht="15.75" customHeight="1">
      <c r="A172" s="386" t="s">
        <v>118</v>
      </c>
      <c r="B172" s="15" t="s">
        <v>688</v>
      </c>
      <c r="C172" s="31" t="s">
        <v>117</v>
      </c>
      <c r="D172" s="241">
        <f t="shared" si="11"/>
        <v>81.571023444635514</v>
      </c>
      <c r="E172" s="242">
        <f t="shared" si="10"/>
        <v>57.728695069287348</v>
      </c>
      <c r="F172" s="255">
        <f t="shared" si="12"/>
        <v>46.182956055429877</v>
      </c>
      <c r="G172" s="287">
        <v>0.81932206158306509</v>
      </c>
      <c r="H172" s="297">
        <v>1.1577074280630253</v>
      </c>
    </row>
    <row r="173" spans="1:18" ht="15.75" customHeight="1">
      <c r="A173" s="386" t="s">
        <v>120</v>
      </c>
      <c r="B173" s="15" t="s">
        <v>688</v>
      </c>
      <c r="C173" s="31" t="s">
        <v>119</v>
      </c>
      <c r="D173" s="241">
        <f t="shared" si="11"/>
        <v>79.556924100323542</v>
      </c>
      <c r="E173" s="242">
        <f t="shared" si="10"/>
        <v>56.303295191033342</v>
      </c>
      <c r="F173" s="255">
        <f t="shared" si="12"/>
        <v>45.042636152826674</v>
      </c>
      <c r="G173" s="287">
        <v>0.79909188722298952</v>
      </c>
      <c r="H173" s="297">
        <v>1.1291220594688767</v>
      </c>
    </row>
    <row r="174" spans="1:18" ht="15.75" customHeight="1">
      <c r="A174" s="386" t="s">
        <v>621</v>
      </c>
      <c r="B174" s="15" t="s">
        <v>688</v>
      </c>
      <c r="C174" s="31" t="s">
        <v>622</v>
      </c>
      <c r="D174" s="241">
        <f t="shared" si="11"/>
        <v>95.669718854819422</v>
      </c>
      <c r="E174" s="242">
        <f t="shared" si="10"/>
        <v>67.706494217065412</v>
      </c>
      <c r="F174" s="255">
        <f t="shared" si="12"/>
        <v>54.165195373652331</v>
      </c>
      <c r="G174" s="287">
        <v>0.96093328210359485</v>
      </c>
      <c r="H174" s="297">
        <v>1.3578050082220665</v>
      </c>
    </row>
    <row r="175" spans="1:18" ht="15.75" customHeight="1">
      <c r="A175" s="386" t="s">
        <v>122</v>
      </c>
      <c r="B175" s="15" t="s">
        <v>688</v>
      </c>
      <c r="C175" s="31" t="s">
        <v>121</v>
      </c>
      <c r="D175" s="241">
        <f t="shared" si="11"/>
        <v>97.683818199131409</v>
      </c>
      <c r="E175" s="242">
        <f t="shared" si="10"/>
        <v>69.13189409531941</v>
      </c>
      <c r="F175" s="255">
        <f t="shared" si="12"/>
        <v>55.305515276255527</v>
      </c>
      <c r="G175" s="287">
        <v>0.98116345646367054</v>
      </c>
      <c r="H175" s="297">
        <v>1.3863903768162154</v>
      </c>
    </row>
    <row r="176" spans="1:18" ht="15.75" customHeight="1">
      <c r="A176" s="386" t="s">
        <v>124</v>
      </c>
      <c r="B176" s="15" t="s">
        <v>688</v>
      </c>
      <c r="C176" s="31" t="s">
        <v>123</v>
      </c>
      <c r="D176" s="241">
        <f t="shared" si="11"/>
        <v>156.09269918417908</v>
      </c>
      <c r="E176" s="242">
        <f t="shared" si="10"/>
        <v>110.46849056468568</v>
      </c>
      <c r="F176" s="255">
        <f t="shared" si="12"/>
        <v>88.374792451748547</v>
      </c>
      <c r="G176" s="287">
        <v>1.5678385129058656</v>
      </c>
      <c r="H176" s="297">
        <v>2.21536606604653</v>
      </c>
    </row>
    <row r="177" spans="1:18" ht="15.75" customHeight="1">
      <c r="A177" s="386" t="s">
        <v>126</v>
      </c>
      <c r="B177" s="15" t="s">
        <v>688</v>
      </c>
      <c r="C177" s="31" t="s">
        <v>125</v>
      </c>
      <c r="D177" s="241">
        <f t="shared" si="11"/>
        <v>173.21254361083095</v>
      </c>
      <c r="E177" s="242">
        <f t="shared" si="10"/>
        <v>122.58438952984474</v>
      </c>
      <c r="F177" s="255">
        <f t="shared" si="12"/>
        <v>98.067511623875788</v>
      </c>
      <c r="G177" s="287">
        <v>1.7397949949665086</v>
      </c>
      <c r="H177" s="297">
        <v>2.4583416990967941</v>
      </c>
    </row>
    <row r="178" spans="1:18" ht="15.75" customHeight="1">
      <c r="A178" s="386" t="s">
        <v>416</v>
      </c>
      <c r="B178" s="15" t="s">
        <v>688</v>
      </c>
      <c r="C178" s="31" t="s">
        <v>417</v>
      </c>
      <c r="D178" s="241">
        <f t="shared" si="11"/>
        <v>377.64362705849771</v>
      </c>
      <c r="E178" s="242">
        <f t="shared" si="10"/>
        <v>267.26247717262663</v>
      </c>
      <c r="F178" s="255">
        <f t="shared" si="12"/>
        <v>213.8099817381013</v>
      </c>
      <c r="G178" s="287">
        <v>3.7931576925141908</v>
      </c>
      <c r="H178" s="297">
        <v>5.3597566114028945</v>
      </c>
    </row>
    <row r="179" spans="1:18" ht="15.75" customHeight="1">
      <c r="A179" s="386" t="s">
        <v>419</v>
      </c>
      <c r="B179" s="15" t="s">
        <v>688</v>
      </c>
      <c r="C179" s="31" t="s">
        <v>418</v>
      </c>
      <c r="D179" s="241">
        <f t="shared" si="11"/>
        <v>423.96791197767351</v>
      </c>
      <c r="E179" s="242">
        <f t="shared" si="10"/>
        <v>300.04667437246883</v>
      </c>
      <c r="F179" s="255">
        <f t="shared" si="12"/>
        <v>240.03733949797507</v>
      </c>
      <c r="G179" s="287">
        <v>4.2584517027959317</v>
      </c>
      <c r="H179" s="297">
        <v>6.0172200890683172</v>
      </c>
    </row>
    <row r="180" spans="1:18" ht="15.75" customHeight="1">
      <c r="A180" s="386" t="s">
        <v>128</v>
      </c>
      <c r="B180" s="15" t="s">
        <v>688</v>
      </c>
      <c r="C180" s="31" t="s">
        <v>127</v>
      </c>
      <c r="D180" s="241">
        <f t="shared" si="11"/>
        <v>313.19244804051408</v>
      </c>
      <c r="E180" s="242">
        <f t="shared" si="10"/>
        <v>221.64968106849838</v>
      </c>
      <c r="F180" s="255">
        <f t="shared" si="12"/>
        <v>177.3197448547987</v>
      </c>
      <c r="G180" s="287">
        <v>3.145792112991769</v>
      </c>
      <c r="H180" s="297">
        <v>4.4450248163901334</v>
      </c>
    </row>
    <row r="181" spans="1:18" s="366" customFormat="1" ht="15.75" customHeight="1">
      <c r="A181" s="385" t="s">
        <v>1224</v>
      </c>
      <c r="B181" s="368" t="s">
        <v>1225</v>
      </c>
      <c r="C181" s="369" t="s">
        <v>1226</v>
      </c>
      <c r="D181" s="374">
        <f t="shared" si="11"/>
        <v>358.64266130658513</v>
      </c>
      <c r="E181" s="242">
        <f t="shared" si="10"/>
        <v>236.39659205415776</v>
      </c>
      <c r="F181" s="255">
        <f t="shared" si="12"/>
        <v>189.1172736433262</v>
      </c>
      <c r="G181" s="373">
        <v>3.3550895775585801</v>
      </c>
      <c r="H181" s="373">
        <v>5.0900829177009799</v>
      </c>
    </row>
    <row r="182" spans="1:18" ht="15.75" customHeight="1">
      <c r="A182" s="386" t="s">
        <v>130</v>
      </c>
      <c r="B182" s="15" t="s">
        <v>688</v>
      </c>
      <c r="C182" s="31" t="s">
        <v>129</v>
      </c>
      <c r="D182" s="241">
        <f t="shared" si="11"/>
        <v>326.28409377854206</v>
      </c>
      <c r="E182" s="242">
        <f t="shared" si="10"/>
        <v>230.91478027714939</v>
      </c>
      <c r="F182" s="255">
        <f t="shared" si="12"/>
        <v>184.73182422171951</v>
      </c>
      <c r="G182" s="287">
        <v>3.2772882463322603</v>
      </c>
      <c r="H182" s="297">
        <v>4.6308297122521012</v>
      </c>
    </row>
    <row r="183" spans="1:18" ht="15.75" customHeight="1">
      <c r="A183" s="386" t="s">
        <v>132</v>
      </c>
      <c r="B183" s="15" t="s">
        <v>688</v>
      </c>
      <c r="C183" s="31" t="s">
        <v>131</v>
      </c>
      <c r="D183" s="241">
        <f t="shared" si="11"/>
        <v>377.64362705849771</v>
      </c>
      <c r="E183" s="242">
        <f t="shared" si="10"/>
        <v>267.26247717262663</v>
      </c>
      <c r="F183" s="255">
        <f>E183-(E183/100*20)</f>
        <v>213.8099817381013</v>
      </c>
      <c r="G183" s="287">
        <v>3.7931576925141908</v>
      </c>
      <c r="H183" s="297">
        <v>5.3597566114028945</v>
      </c>
    </row>
    <row r="184" spans="1:18" ht="15.75" customHeight="1">
      <c r="A184" s="386" t="s">
        <v>338</v>
      </c>
      <c r="B184" s="15" t="s">
        <v>688</v>
      </c>
      <c r="C184" s="31" t="s">
        <v>339</v>
      </c>
      <c r="D184" s="241">
        <f t="shared" si="11"/>
        <v>811.68203575773134</v>
      </c>
      <c r="E184" s="242">
        <f t="shared" si="10"/>
        <v>574.43615093636572</v>
      </c>
      <c r="F184" s="255">
        <f t="shared" si="12"/>
        <v>459.54892074909259</v>
      </c>
      <c r="G184" s="287">
        <v>8.1527602671105033</v>
      </c>
      <c r="H184" s="297">
        <v>11.519903543441957</v>
      </c>
    </row>
    <row r="185" spans="1:18" ht="15.75" customHeight="1">
      <c r="A185" s="386" t="s">
        <v>133</v>
      </c>
      <c r="B185" s="15" t="s">
        <v>688</v>
      </c>
      <c r="C185" s="31" t="s">
        <v>334</v>
      </c>
      <c r="D185" s="241">
        <f t="shared" si="11"/>
        <v>680.76557837745179</v>
      </c>
      <c r="E185" s="242">
        <f t="shared" si="10"/>
        <v>481.78515884985484</v>
      </c>
      <c r="F185" s="255">
        <f t="shared" si="12"/>
        <v>385.42812707988389</v>
      </c>
      <c r="G185" s="287">
        <v>6.8377989337055798</v>
      </c>
      <c r="H185" s="297">
        <v>9.661854584822283</v>
      </c>
    </row>
    <row r="186" spans="1:18" ht="15.75" customHeight="1" thickBot="1">
      <c r="A186" s="387" t="s">
        <v>1023</v>
      </c>
      <c r="B186" s="44" t="s">
        <v>1113</v>
      </c>
      <c r="C186" s="34" t="s">
        <v>468</v>
      </c>
      <c r="D186" s="241">
        <f t="shared" si="11"/>
        <v>1026.1836159269576</v>
      </c>
      <c r="E186" s="242">
        <f t="shared" si="10"/>
        <v>726.24123797041739</v>
      </c>
      <c r="F186" s="255">
        <f t="shared" si="12"/>
        <v>580.99299037633386</v>
      </c>
      <c r="G186" s="287">
        <v>10.30727383645856</v>
      </c>
      <c r="H186" s="297">
        <v>14.564245298718797</v>
      </c>
    </row>
    <row r="187" spans="1:18" s="6" customFormat="1" ht="15.75" customHeight="1">
      <c r="A187" s="388" t="s">
        <v>134</v>
      </c>
      <c r="B187" s="28" t="s">
        <v>689</v>
      </c>
      <c r="C187" s="30">
        <v>16</v>
      </c>
      <c r="D187" s="241">
        <f t="shared" si="11"/>
        <v>16.112794754495905</v>
      </c>
      <c r="E187" s="242">
        <f t="shared" si="10"/>
        <v>11.40319902603207</v>
      </c>
      <c r="F187" s="255">
        <f t="shared" si="12"/>
        <v>9.1225592208256554</v>
      </c>
      <c r="G187" s="287">
        <v>0.16184139488060548</v>
      </c>
      <c r="H187" s="297">
        <v>0.22868294875319017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6" customFormat="1" ht="15.75" customHeight="1">
      <c r="A188" s="386" t="s">
        <v>135</v>
      </c>
      <c r="B188" s="15" t="s">
        <v>689</v>
      </c>
      <c r="C188" s="31" t="s">
        <v>37</v>
      </c>
      <c r="D188" s="241">
        <f t="shared" si="11"/>
        <v>16.112794754495905</v>
      </c>
      <c r="E188" s="242">
        <f t="shared" si="10"/>
        <v>11.40319902603207</v>
      </c>
      <c r="F188" s="255">
        <f t="shared" si="12"/>
        <v>9.1225592208256554</v>
      </c>
      <c r="G188" s="287">
        <v>0.16184139488060548</v>
      </c>
      <c r="H188" s="297">
        <v>0.22868294875319017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6" customFormat="1" ht="15.75" customHeight="1">
      <c r="A189" s="386" t="s">
        <v>136</v>
      </c>
      <c r="B189" s="15" t="s">
        <v>689</v>
      </c>
      <c r="C189" s="31" t="s">
        <v>39</v>
      </c>
      <c r="D189" s="241">
        <f t="shared" si="11"/>
        <v>43.303135902707737</v>
      </c>
      <c r="E189" s="242">
        <f t="shared" si="10"/>
        <v>30.646097382461186</v>
      </c>
      <c r="F189" s="255">
        <f t="shared" si="12"/>
        <v>24.516877905968947</v>
      </c>
      <c r="G189" s="287">
        <v>0.43494874874162714</v>
      </c>
      <c r="H189" s="297">
        <v>0.61458542477419853</v>
      </c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6" customFormat="1" ht="15.75" customHeight="1">
      <c r="A190" s="386" t="s">
        <v>137</v>
      </c>
      <c r="B190" s="15" t="s">
        <v>689</v>
      </c>
      <c r="C190" s="31" t="s">
        <v>41</v>
      </c>
      <c r="D190" s="241">
        <f t="shared" si="11"/>
        <v>53.373632624267685</v>
      </c>
      <c r="E190" s="242">
        <f t="shared" si="10"/>
        <v>37.773096773731233</v>
      </c>
      <c r="F190" s="255">
        <f t="shared" si="12"/>
        <v>30.218477418984985</v>
      </c>
      <c r="G190" s="287">
        <v>0.53609962054200566</v>
      </c>
      <c r="H190" s="297">
        <v>0.75751226774494251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6" customFormat="1" ht="15.75" customHeight="1">
      <c r="A191" s="386" t="s">
        <v>321</v>
      </c>
      <c r="B191" s="15" t="s">
        <v>689</v>
      </c>
      <c r="C191" s="31">
        <v>40</v>
      </c>
      <c r="D191" s="241">
        <f t="shared" si="11"/>
        <v>190.33238803748281</v>
      </c>
      <c r="E191" s="242">
        <f t="shared" si="10"/>
        <v>134.70028849500378</v>
      </c>
      <c r="F191" s="255">
        <f t="shared" si="12"/>
        <v>107.76023079600301</v>
      </c>
      <c r="G191" s="287">
        <v>1.9117514770271515</v>
      </c>
      <c r="H191" s="297">
        <v>2.7013173321470583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s="6" customFormat="1" ht="15.75" customHeight="1">
      <c r="A192" s="386" t="s">
        <v>322</v>
      </c>
      <c r="B192" s="15" t="s">
        <v>689</v>
      </c>
      <c r="C192" s="31">
        <v>50</v>
      </c>
      <c r="D192" s="241">
        <f t="shared" si="11"/>
        <v>206.44518279197877</v>
      </c>
      <c r="E192" s="242">
        <f t="shared" si="10"/>
        <v>146.10348752103587</v>
      </c>
      <c r="F192" s="255">
        <f t="shared" si="12"/>
        <v>116.88279001682869</v>
      </c>
      <c r="G192" s="287">
        <v>2.0735928719077572</v>
      </c>
      <c r="H192" s="297">
        <v>2.930000280900249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s="6" customFormat="1" ht="15.75" customHeight="1">
      <c r="A193" s="386" t="s">
        <v>138</v>
      </c>
      <c r="B193" s="15" t="s">
        <v>689</v>
      </c>
      <c r="C193" s="31" t="s">
        <v>47</v>
      </c>
      <c r="D193" s="241">
        <f t="shared" si="11"/>
        <v>262.83996443271434</v>
      </c>
      <c r="E193" s="242">
        <f t="shared" si="10"/>
        <v>186.0146841121481</v>
      </c>
      <c r="F193" s="255">
        <f t="shared" si="12"/>
        <v>148.81174728971848</v>
      </c>
      <c r="G193" s="287">
        <v>2.6400377539898763</v>
      </c>
      <c r="H193" s="297">
        <v>3.7303906015364139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6" customFormat="1" ht="15.75" customHeight="1">
      <c r="A194" s="386" t="s">
        <v>4</v>
      </c>
      <c r="B194" s="15" t="s">
        <v>689</v>
      </c>
      <c r="C194" s="31">
        <v>75</v>
      </c>
      <c r="D194" s="241">
        <f t="shared" si="11"/>
        <v>511.5812334552449</v>
      </c>
      <c r="E194" s="242">
        <f t="shared" si="10"/>
        <v>362.05156907651821</v>
      </c>
      <c r="F194" s="255">
        <f t="shared" si="12"/>
        <v>289.64125526121455</v>
      </c>
      <c r="G194" s="287">
        <v>5.1384642874592235</v>
      </c>
      <c r="H194" s="297">
        <v>7.2606836229137874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6" customFormat="1" ht="15.75" customHeight="1">
      <c r="A195" s="386" t="s">
        <v>461</v>
      </c>
      <c r="B195" s="15" t="s">
        <v>689</v>
      </c>
      <c r="C195" s="31">
        <v>90</v>
      </c>
      <c r="D195" s="241">
        <f t="shared" si="11"/>
        <v>742.19560837896756</v>
      </c>
      <c r="E195" s="242">
        <f t="shared" si="10"/>
        <v>525.25985513660214</v>
      </c>
      <c r="F195" s="255">
        <f t="shared" si="12"/>
        <v>420.20788410928174</v>
      </c>
      <c r="G195" s="287">
        <v>7.4548192516878888</v>
      </c>
      <c r="H195" s="297">
        <v>10.533708326943822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s="6" customFormat="1" ht="15.75" customHeight="1" thickBot="1">
      <c r="A196" s="398" t="s">
        <v>462</v>
      </c>
      <c r="B196" s="49" t="s">
        <v>689</v>
      </c>
      <c r="C196" s="50">
        <v>110</v>
      </c>
      <c r="D196" s="241">
        <f t="shared" si="11"/>
        <v>978.852281335626</v>
      </c>
      <c r="E196" s="242">
        <f t="shared" si="10"/>
        <v>692.7443408314482</v>
      </c>
      <c r="F196" s="255">
        <f t="shared" si="12"/>
        <v>554.1954726651586</v>
      </c>
      <c r="G196" s="287">
        <v>9.8318647389967815</v>
      </c>
      <c r="H196" s="297">
        <v>13.892489136756302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6" customFormat="1" ht="15.75" customHeight="1" thickBot="1">
      <c r="A197" s="401" t="s">
        <v>327</v>
      </c>
      <c r="B197" s="52" t="s">
        <v>690</v>
      </c>
      <c r="C197" s="80">
        <v>20</v>
      </c>
      <c r="D197" s="241">
        <f t="shared" si="11"/>
        <v>32.22558950899181</v>
      </c>
      <c r="E197" s="242">
        <f t="shared" si="10"/>
        <v>22.806398052064139</v>
      </c>
      <c r="F197" s="255">
        <f t="shared" si="12"/>
        <v>18.245118441651311</v>
      </c>
      <c r="G197" s="287">
        <v>0.32368278976121095</v>
      </c>
      <c r="H197" s="297">
        <v>0.45736589750638035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s="6" customFormat="1" ht="15.75" customHeight="1">
      <c r="A198" s="388" t="s">
        <v>139</v>
      </c>
      <c r="B198" s="28" t="s">
        <v>691</v>
      </c>
      <c r="C198" s="30" t="s">
        <v>35</v>
      </c>
      <c r="D198" s="241">
        <f t="shared" si="11"/>
        <v>57.401831312891659</v>
      </c>
      <c r="E198" s="242">
        <f t="shared" si="10"/>
        <v>40.62389653023925</v>
      </c>
      <c r="F198" s="255">
        <f t="shared" si="12"/>
        <v>32.499117224191401</v>
      </c>
      <c r="G198" s="287">
        <v>0.57655996926215702</v>
      </c>
      <c r="H198" s="297">
        <v>0.81468300493324008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s="6" customFormat="1" ht="15.75" customHeight="1">
      <c r="A199" s="386" t="s">
        <v>140</v>
      </c>
      <c r="B199" s="15" t="s">
        <v>691</v>
      </c>
      <c r="C199" s="31" t="s">
        <v>37</v>
      </c>
      <c r="D199" s="241">
        <f t="shared" si="11"/>
        <v>83.585122788947487</v>
      </c>
      <c r="E199" s="242">
        <f t="shared" si="10"/>
        <v>59.154094947541353</v>
      </c>
      <c r="F199" s="255">
        <f t="shared" si="12"/>
        <v>47.323275958033079</v>
      </c>
      <c r="G199" s="287">
        <v>0.83955223594314077</v>
      </c>
      <c r="H199" s="297">
        <v>1.1862927966571739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6" customFormat="1" ht="15.75" customHeight="1">
      <c r="A200" s="386" t="s">
        <v>141</v>
      </c>
      <c r="B200" s="15" t="s">
        <v>691</v>
      </c>
      <c r="C200" s="31" t="s">
        <v>39</v>
      </c>
      <c r="D200" s="241">
        <f t="shared" si="11"/>
        <v>93.655619510507449</v>
      </c>
      <c r="E200" s="242">
        <f t="shared" si="10"/>
        <v>66.2810943388114</v>
      </c>
      <c r="F200" s="255">
        <f t="shared" si="12"/>
        <v>53.024875471049121</v>
      </c>
      <c r="G200" s="287">
        <v>0.94070310774351928</v>
      </c>
      <c r="H200" s="297">
        <v>1.3292196396279181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s="6" customFormat="1" ht="15.75" customHeight="1">
      <c r="A201" s="386" t="s">
        <v>142</v>
      </c>
      <c r="B201" s="15" t="s">
        <v>691</v>
      </c>
      <c r="C201" s="31" t="s">
        <v>41</v>
      </c>
      <c r="D201" s="241">
        <f t="shared" si="11"/>
        <v>143.00105344615116</v>
      </c>
      <c r="E201" s="242">
        <f t="shared" si="10"/>
        <v>101.20339135603463</v>
      </c>
      <c r="F201" s="255">
        <f t="shared" si="12"/>
        <v>80.962713084827698</v>
      </c>
      <c r="G201" s="287">
        <v>1.4363423795653736</v>
      </c>
      <c r="H201" s="297">
        <v>2.0295611701845631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s="6" customFormat="1" ht="15.75" customHeight="1" thickBot="1">
      <c r="A202" s="387" t="s">
        <v>143</v>
      </c>
      <c r="B202" s="44" t="s">
        <v>691</v>
      </c>
      <c r="C202" s="34" t="s">
        <v>43</v>
      </c>
      <c r="D202" s="241">
        <f t="shared" si="11"/>
        <v>218.52977885785069</v>
      </c>
      <c r="E202" s="242">
        <f t="shared" si="10"/>
        <v>154.65588679055992</v>
      </c>
      <c r="F202" s="255">
        <f t="shared" si="12"/>
        <v>123.72470943244794</v>
      </c>
      <c r="G202" s="287">
        <v>2.1949739180682113</v>
      </c>
      <c r="H202" s="297">
        <v>3.1015124924651416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6" customFormat="1" ht="15.75" customHeight="1">
      <c r="A203" s="388" t="s">
        <v>578</v>
      </c>
      <c r="B203" s="28" t="s">
        <v>692</v>
      </c>
      <c r="C203" s="30">
        <v>20</v>
      </c>
      <c r="D203" s="241">
        <f t="shared" si="11"/>
        <v>77.542824756011527</v>
      </c>
      <c r="E203" s="242">
        <f t="shared" si="10"/>
        <v>54.87789531277933</v>
      </c>
      <c r="F203" s="255">
        <f t="shared" si="12"/>
        <v>43.902316250223464</v>
      </c>
      <c r="G203" s="287">
        <v>0.77886171286291372</v>
      </c>
      <c r="H203" s="297">
        <v>1.1005366908747276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s="6" customFormat="1" ht="15.75" customHeight="1" thickBot="1">
      <c r="A204" s="387" t="s">
        <v>579</v>
      </c>
      <c r="B204" s="44" t="s">
        <v>692</v>
      </c>
      <c r="C204" s="34">
        <v>25</v>
      </c>
      <c r="D204" s="241">
        <f t="shared" si="11"/>
        <v>105.7402155763794</v>
      </c>
      <c r="E204" s="242">
        <f t="shared" si="10"/>
        <v>74.833493608335473</v>
      </c>
      <c r="F204" s="255">
        <f t="shared" si="12"/>
        <v>59.86679488666838</v>
      </c>
      <c r="G204" s="287">
        <v>1.0620841539039736</v>
      </c>
      <c r="H204" s="297">
        <v>1.5007318511928109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s="6" customFormat="1" ht="15.75" customHeight="1">
      <c r="A205" s="388" t="s">
        <v>146</v>
      </c>
      <c r="B205" s="28" t="s">
        <v>693</v>
      </c>
      <c r="C205" s="30" t="s">
        <v>35</v>
      </c>
      <c r="D205" s="241">
        <f t="shared" si="11"/>
        <v>119.83891098656328</v>
      </c>
      <c r="E205" s="242">
        <f t="shared" si="10"/>
        <v>84.811292756113517</v>
      </c>
      <c r="F205" s="255">
        <f t="shared" si="12"/>
        <v>67.849034204890813</v>
      </c>
      <c r="G205" s="287">
        <v>1.2036953744245031</v>
      </c>
      <c r="H205" s="297">
        <v>1.7008294313518519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6" customFormat="1" ht="15.75" customHeight="1">
      <c r="A206" s="393" t="s">
        <v>147</v>
      </c>
      <c r="B206" s="15" t="s">
        <v>693</v>
      </c>
      <c r="C206" s="31" t="s">
        <v>37</v>
      </c>
      <c r="D206" s="241">
        <f t="shared" si="11"/>
        <v>131.92350705243521</v>
      </c>
      <c r="E206" s="242">
        <f t="shared" si="10"/>
        <v>93.363692025637562</v>
      </c>
      <c r="F206" s="255">
        <f t="shared" si="12"/>
        <v>74.690953620510044</v>
      </c>
      <c r="G206" s="287">
        <v>1.3250764205849572</v>
      </c>
      <c r="H206" s="297">
        <v>1.8723416429167445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s="6" customFormat="1" ht="15.75" customHeight="1">
      <c r="A207" s="393" t="s">
        <v>148</v>
      </c>
      <c r="B207" s="15" t="s">
        <v>693</v>
      </c>
      <c r="C207" s="31" t="s">
        <v>39</v>
      </c>
      <c r="D207" s="241">
        <f t="shared" si="11"/>
        <v>202.41698410335482</v>
      </c>
      <c r="E207" s="242">
        <f t="shared" si="10"/>
        <v>143.25268776452791</v>
      </c>
      <c r="F207" s="255">
        <f t="shared" si="12"/>
        <v>114.60215021162233</v>
      </c>
      <c r="G207" s="287">
        <v>2.0331325231876067</v>
      </c>
      <c r="H207" s="297">
        <v>2.8728295437119522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s="6" customFormat="1" ht="15.75" customHeight="1">
      <c r="A208" s="393" t="s">
        <v>149</v>
      </c>
      <c r="B208" s="15" t="s">
        <v>693</v>
      </c>
      <c r="C208" s="31" t="s">
        <v>41</v>
      </c>
      <c r="D208" s="241">
        <f t="shared" si="11"/>
        <v>336.35459050010195</v>
      </c>
      <c r="E208" s="242">
        <f t="shared" si="10"/>
        <v>238.04177966841945</v>
      </c>
      <c r="F208" s="255">
        <f t="shared" si="12"/>
        <v>190.43342373473556</v>
      </c>
      <c r="G208" s="287">
        <v>3.378439118132639</v>
      </c>
      <c r="H208" s="297">
        <v>4.7737565552228443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6" customFormat="1" ht="15.75" customHeight="1" thickBot="1">
      <c r="A209" s="394" t="s">
        <v>150</v>
      </c>
      <c r="B209" s="44" t="s">
        <v>693</v>
      </c>
      <c r="C209" s="34" t="s">
        <v>43</v>
      </c>
      <c r="D209" s="241">
        <f t="shared" si="11"/>
        <v>476.33449492978531</v>
      </c>
      <c r="E209" s="242">
        <f t="shared" si="10"/>
        <v>337.10707120707309</v>
      </c>
      <c r="F209" s="255">
        <f t="shared" si="12"/>
        <v>269.6856569656585</v>
      </c>
      <c r="G209" s="287">
        <v>4.7844362361578998</v>
      </c>
      <c r="H209" s="297">
        <v>6.7604396725161866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4" customFormat="1" ht="15.75" customHeight="1">
      <c r="A210" s="388" t="s">
        <v>152</v>
      </c>
      <c r="B210" s="28" t="s">
        <v>694</v>
      </c>
      <c r="C210" s="30" t="s">
        <v>151</v>
      </c>
      <c r="D210" s="241">
        <f t="shared" si="11"/>
        <v>179.25484164376692</v>
      </c>
      <c r="E210" s="242">
        <f t="shared" si="10"/>
        <v>126.86058916460678</v>
      </c>
      <c r="F210" s="255">
        <f t="shared" si="12"/>
        <v>101.48847133168542</v>
      </c>
      <c r="G210" s="287">
        <v>1.8004855180467358</v>
      </c>
      <c r="H210" s="297">
        <v>2.5440978048792409</v>
      </c>
    </row>
    <row r="211" spans="1:18" s="5" customFormat="1" ht="15.75" customHeight="1">
      <c r="A211" s="386" t="s">
        <v>154</v>
      </c>
      <c r="B211" s="15" t="s">
        <v>694</v>
      </c>
      <c r="C211" s="31" t="s">
        <v>153</v>
      </c>
      <c r="D211" s="241">
        <f t="shared" si="11"/>
        <v>152.06450049555508</v>
      </c>
      <c r="E211" s="242">
        <f t="shared" ref="E211:E276" si="13">G211*$D$2</f>
        <v>107.61769080817767</v>
      </c>
      <c r="F211" s="255">
        <f t="shared" si="12"/>
        <v>86.094152646542142</v>
      </c>
      <c r="G211" s="287">
        <v>1.5273781641857143</v>
      </c>
      <c r="H211" s="297">
        <v>2.1581953288582323</v>
      </c>
    </row>
    <row r="212" spans="1:18" s="6" customFormat="1" ht="15.75" customHeight="1">
      <c r="A212" s="386" t="s">
        <v>156</v>
      </c>
      <c r="B212" s="15" t="s">
        <v>694</v>
      </c>
      <c r="C212" s="31" t="s">
        <v>155</v>
      </c>
      <c r="D212" s="241">
        <f t="shared" ref="D212:D277" si="14">H212*$D$2</f>
        <v>236.65667295665861</v>
      </c>
      <c r="E212" s="242">
        <f t="shared" si="13"/>
        <v>167.484485694846</v>
      </c>
      <c r="F212" s="255">
        <f t="shared" ref="F212:F277" si="15">E212-(E212/100*20)</f>
        <v>133.98758855587681</v>
      </c>
      <c r="G212" s="287">
        <v>2.3770454873088926</v>
      </c>
      <c r="H212" s="297">
        <v>3.3587808098124809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6" customFormat="1" ht="15.75" customHeight="1">
      <c r="A213" s="386" t="s">
        <v>328</v>
      </c>
      <c r="B213" s="15" t="s">
        <v>694</v>
      </c>
      <c r="C213" s="31" t="s">
        <v>170</v>
      </c>
      <c r="D213" s="241">
        <f t="shared" si="14"/>
        <v>204.43108344766674</v>
      </c>
      <c r="E213" s="242">
        <f t="shared" si="13"/>
        <v>144.67808764278183</v>
      </c>
      <c r="F213" s="255">
        <f t="shared" si="15"/>
        <v>115.74247011422547</v>
      </c>
      <c r="G213" s="287">
        <v>2.0533626975476813</v>
      </c>
      <c r="H213" s="297">
        <v>2.9014149123060999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6" customFormat="1" ht="15.75" customHeight="1">
      <c r="A214" s="386" t="s">
        <v>158</v>
      </c>
      <c r="B214" s="15" t="s">
        <v>694</v>
      </c>
      <c r="C214" s="31" t="s">
        <v>157</v>
      </c>
      <c r="D214" s="241">
        <f t="shared" si="14"/>
        <v>236.65667295665861</v>
      </c>
      <c r="E214" s="242">
        <f t="shared" si="13"/>
        <v>167.484485694846</v>
      </c>
      <c r="F214" s="255">
        <f t="shared" si="15"/>
        <v>133.98758855587681</v>
      </c>
      <c r="G214" s="287">
        <v>2.3770454873088926</v>
      </c>
      <c r="H214" s="297">
        <v>3.3587808098124809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6" customFormat="1" ht="15.75" customHeight="1">
      <c r="A215" s="386" t="s">
        <v>639</v>
      </c>
      <c r="B215" s="15" t="s">
        <v>694</v>
      </c>
      <c r="C215" s="31" t="s">
        <v>640</v>
      </c>
      <c r="D215" s="241">
        <f t="shared" si="14"/>
        <v>434.03840869923334</v>
      </c>
      <c r="E215" s="242">
        <f t="shared" si="13"/>
        <v>307.1736737637388</v>
      </c>
      <c r="F215" s="255">
        <f t="shared" si="15"/>
        <v>245.73893901099103</v>
      </c>
      <c r="G215" s="287">
        <v>4.359602574596309</v>
      </c>
      <c r="H215" s="297">
        <v>6.1601469320390594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6" customFormat="1" ht="15.75" customHeight="1">
      <c r="A216" s="386" t="s">
        <v>402</v>
      </c>
      <c r="B216" s="15" t="s">
        <v>695</v>
      </c>
      <c r="C216" s="31" t="s">
        <v>700</v>
      </c>
      <c r="D216" s="241">
        <f t="shared" si="14"/>
        <v>461.22874984744533</v>
      </c>
      <c r="E216" s="242">
        <f t="shared" si="13"/>
        <v>326.41657212016804</v>
      </c>
      <c r="F216" s="255">
        <f t="shared" si="15"/>
        <v>261.13325769613442</v>
      </c>
      <c r="G216" s="287">
        <v>4.6327099284573325</v>
      </c>
      <c r="H216" s="297">
        <v>6.5460494080600702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6" customFormat="1" ht="15.75" customHeight="1">
      <c r="A217" s="386" t="s">
        <v>161</v>
      </c>
      <c r="B217" s="15" t="s">
        <v>695</v>
      </c>
      <c r="C217" s="31" t="s">
        <v>160</v>
      </c>
      <c r="D217" s="241">
        <f t="shared" si="14"/>
        <v>984.89457936856184</v>
      </c>
      <c r="E217" s="242">
        <f t="shared" si="13"/>
        <v>697.02054046621015</v>
      </c>
      <c r="F217" s="255">
        <f t="shared" si="15"/>
        <v>557.61643237296812</v>
      </c>
      <c r="G217" s="287">
        <v>9.892555262077007</v>
      </c>
      <c r="H217" s="297">
        <v>13.978245242538746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6" customFormat="1" ht="15.75" customHeight="1">
      <c r="A218" s="386" t="s">
        <v>163</v>
      </c>
      <c r="B218" s="15" t="s">
        <v>695</v>
      </c>
      <c r="C218" s="31" t="s">
        <v>162</v>
      </c>
      <c r="D218" s="241">
        <f t="shared" si="14"/>
        <v>1476.3348193806871</v>
      </c>
      <c r="E218" s="242">
        <f t="shared" si="13"/>
        <v>1044.8181107601883</v>
      </c>
      <c r="F218" s="255">
        <f t="shared" si="15"/>
        <v>835.85448860815063</v>
      </c>
      <c r="G218" s="287">
        <v>14.828717805935476</v>
      </c>
      <c r="H218" s="297">
        <v>20.95307517951105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6" customFormat="1" ht="15.75" customHeight="1">
      <c r="A219" s="386" t="s">
        <v>165</v>
      </c>
      <c r="B219" s="15" t="s">
        <v>695</v>
      </c>
      <c r="C219" s="31" t="s">
        <v>699</v>
      </c>
      <c r="D219" s="241">
        <f t="shared" si="14"/>
        <v>2053.3742815260716</v>
      </c>
      <c r="E219" s="242">
        <f t="shared" si="13"/>
        <v>1453.1951758799617</v>
      </c>
      <c r="F219" s="255">
        <f t="shared" si="15"/>
        <v>1162.5561407039693</v>
      </c>
      <c r="G219" s="287">
        <v>20.624662760097156</v>
      </c>
      <c r="H219" s="297">
        <v>29.142783281734673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6" customFormat="1" ht="15.75" customHeight="1">
      <c r="A220" s="386" t="s">
        <v>166</v>
      </c>
      <c r="B220" s="15" t="s">
        <v>695</v>
      </c>
      <c r="C220" s="31" t="s">
        <v>701</v>
      </c>
      <c r="D220" s="241">
        <f t="shared" si="14"/>
        <v>3721.0485386163987</v>
      </c>
      <c r="E220" s="242">
        <f t="shared" si="13"/>
        <v>2633.4262750742814</v>
      </c>
      <c r="F220" s="255">
        <f t="shared" si="15"/>
        <v>2106.741020059425</v>
      </c>
      <c r="G220" s="287">
        <v>37.375247130239828</v>
      </c>
      <c r="H220" s="297">
        <v>52.811468477689871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6" customFormat="1" ht="15.75" customHeight="1" thickBot="1">
      <c r="A221" s="387" t="s">
        <v>340</v>
      </c>
      <c r="B221" s="44" t="s">
        <v>695</v>
      </c>
      <c r="C221" s="34" t="s">
        <v>750</v>
      </c>
      <c r="D221" s="241">
        <f t="shared" si="14"/>
        <v>5167.171867832405</v>
      </c>
      <c r="E221" s="242">
        <f t="shared" si="13"/>
        <v>3656.8633876606596</v>
      </c>
      <c r="F221" s="255">
        <f t="shared" si="15"/>
        <v>2925.4907101285276</v>
      </c>
      <c r="G221" s="287">
        <v>51.900512320774169</v>
      </c>
      <c r="H221" s="297">
        <v>73.335763128288676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6" customFormat="1" ht="15.75" customHeight="1">
      <c r="A222" s="388" t="s">
        <v>167</v>
      </c>
      <c r="B222" s="28" t="s">
        <v>696</v>
      </c>
      <c r="C222" s="30" t="s">
        <v>151</v>
      </c>
      <c r="D222" s="241">
        <f t="shared" si="14"/>
        <v>159.11384820064708</v>
      </c>
      <c r="E222" s="242">
        <f t="shared" si="13"/>
        <v>112.60659038206668</v>
      </c>
      <c r="F222" s="255">
        <f t="shared" si="15"/>
        <v>90.085272305653348</v>
      </c>
      <c r="G222" s="287">
        <v>1.598183774445979</v>
      </c>
      <c r="H222" s="297">
        <v>2.2582441189377533</v>
      </c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6" customFormat="1" ht="15.75" customHeight="1">
      <c r="A223" s="386" t="s">
        <v>168</v>
      </c>
      <c r="B223" s="15" t="s">
        <v>696</v>
      </c>
      <c r="C223" s="31" t="s">
        <v>153</v>
      </c>
      <c r="D223" s="241">
        <f t="shared" si="14"/>
        <v>124.87415934734325</v>
      </c>
      <c r="E223" s="242">
        <f t="shared" si="13"/>
        <v>88.374792451748547</v>
      </c>
      <c r="F223" s="255">
        <f t="shared" si="15"/>
        <v>70.699833961398838</v>
      </c>
      <c r="G223" s="287">
        <v>1.2542708103246925</v>
      </c>
      <c r="H223" s="297">
        <v>1.7722928528372239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5.75" customHeight="1">
      <c r="A224" s="386" t="s">
        <v>169</v>
      </c>
      <c r="B224" s="15" t="s">
        <v>696</v>
      </c>
      <c r="C224" s="31" t="s">
        <v>155</v>
      </c>
      <c r="D224" s="241">
        <f t="shared" si="14"/>
        <v>202.41698410335482</v>
      </c>
      <c r="E224" s="242">
        <f t="shared" si="13"/>
        <v>143.25268776452791</v>
      </c>
      <c r="F224" s="255">
        <f t="shared" si="15"/>
        <v>114.60215021162233</v>
      </c>
      <c r="G224" s="287">
        <v>2.0331325231876067</v>
      </c>
      <c r="H224" s="297">
        <v>2.8728295437119522</v>
      </c>
    </row>
    <row r="225" spans="1:18" ht="15.75" customHeight="1">
      <c r="A225" s="386" t="s">
        <v>171</v>
      </c>
      <c r="B225" s="15" t="s">
        <v>696</v>
      </c>
      <c r="C225" s="31" t="s">
        <v>170</v>
      </c>
      <c r="D225" s="241">
        <f t="shared" si="14"/>
        <v>154.07859983986705</v>
      </c>
      <c r="E225" s="242">
        <f t="shared" si="13"/>
        <v>109.04309068643164</v>
      </c>
      <c r="F225" s="255">
        <f t="shared" si="15"/>
        <v>87.234472549145309</v>
      </c>
      <c r="G225" s="287">
        <v>1.5476083385457895</v>
      </c>
      <c r="H225" s="297">
        <v>2.1867806974523809</v>
      </c>
    </row>
    <row r="226" spans="1:18" s="6" customFormat="1" ht="15.75" customHeight="1">
      <c r="A226" s="386" t="s">
        <v>172</v>
      </c>
      <c r="B226" s="15" t="s">
        <v>696</v>
      </c>
      <c r="C226" s="31" t="s">
        <v>157</v>
      </c>
      <c r="D226" s="241">
        <f t="shared" si="14"/>
        <v>195.36763639826282</v>
      </c>
      <c r="E226" s="242">
        <f t="shared" si="13"/>
        <v>138.26378819063882</v>
      </c>
      <c r="F226" s="255">
        <f t="shared" si="15"/>
        <v>110.61103055251105</v>
      </c>
      <c r="G226" s="287">
        <v>1.9623269129273411</v>
      </c>
      <c r="H226" s="297">
        <v>2.7727807536324307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6" customFormat="1" ht="15.75" customHeight="1">
      <c r="A227" s="386" t="s">
        <v>641</v>
      </c>
      <c r="B227" s="15" t="s">
        <v>696</v>
      </c>
      <c r="C227" s="31" t="s">
        <v>640</v>
      </c>
      <c r="D227" s="241">
        <f t="shared" si="14"/>
        <v>325.27704410638609</v>
      </c>
      <c r="E227" s="242">
        <f t="shared" si="13"/>
        <v>230.2020803380224</v>
      </c>
      <c r="F227" s="255">
        <f t="shared" si="15"/>
        <v>184.16166427041793</v>
      </c>
      <c r="G227" s="287">
        <v>3.2671731591522226</v>
      </c>
      <c r="H227" s="297">
        <v>4.6165370279550269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6" customFormat="1" ht="15.75" customHeight="1">
      <c r="A228" s="395" t="s">
        <v>403</v>
      </c>
      <c r="B228" s="15" t="s">
        <v>697</v>
      </c>
      <c r="C228" s="31" t="s">
        <v>700</v>
      </c>
      <c r="D228" s="241">
        <f t="shared" si="14"/>
        <v>364.55198132046979</v>
      </c>
      <c r="E228" s="242">
        <f t="shared" si="13"/>
        <v>257.99737796397551</v>
      </c>
      <c r="F228" s="255">
        <f t="shared" si="15"/>
        <v>206.39790237118041</v>
      </c>
      <c r="G228" s="287">
        <v>3.6616615591736981</v>
      </c>
      <c r="H228" s="297">
        <v>5.1739517155409276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6" customFormat="1" ht="15.75" customHeight="1">
      <c r="A229" s="386" t="s">
        <v>173</v>
      </c>
      <c r="B229" s="15" t="s">
        <v>697</v>
      </c>
      <c r="C229" s="31" t="s">
        <v>160</v>
      </c>
      <c r="D229" s="241">
        <f t="shared" si="14"/>
        <v>957.70423822035025</v>
      </c>
      <c r="E229" s="242">
        <f t="shared" si="13"/>
        <v>677.77764210978103</v>
      </c>
      <c r="F229" s="255">
        <f t="shared" si="15"/>
        <v>542.22211368782484</v>
      </c>
      <c r="G229" s="287">
        <v>9.6194479082159852</v>
      </c>
      <c r="H229" s="297">
        <v>13.59234276651774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6" customFormat="1" ht="15.75" customHeight="1">
      <c r="A230" s="386" t="s">
        <v>174</v>
      </c>
      <c r="B230" s="15" t="s">
        <v>697</v>
      </c>
      <c r="C230" s="31" t="s">
        <v>162</v>
      </c>
      <c r="D230" s="241">
        <f t="shared" si="14"/>
        <v>1360.5241070827478</v>
      </c>
      <c r="E230" s="242">
        <f t="shared" si="13"/>
        <v>962.8576177605828</v>
      </c>
      <c r="F230" s="255">
        <f t="shared" si="15"/>
        <v>770.28609420846624</v>
      </c>
      <c r="G230" s="287">
        <v>13.665482780231123</v>
      </c>
      <c r="H230" s="297">
        <v>19.309416485347494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6" customFormat="1" ht="15.75" customHeight="1">
      <c r="A231" s="398" t="s">
        <v>175</v>
      </c>
      <c r="B231" s="49" t="s">
        <v>697</v>
      </c>
      <c r="C231" s="50" t="s">
        <v>699</v>
      </c>
      <c r="D231" s="241">
        <f t="shared" si="14"/>
        <v>2052.3672318539152</v>
      </c>
      <c r="E231" s="242">
        <f t="shared" si="13"/>
        <v>1452.4824759408348</v>
      </c>
      <c r="F231" s="255">
        <f t="shared" si="15"/>
        <v>1161.9859807526677</v>
      </c>
      <c r="G231" s="287">
        <v>20.614547672917119</v>
      </c>
      <c r="H231" s="297">
        <v>29.128490597437594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367" customFormat="1" ht="15.75" customHeight="1">
      <c r="A232" s="385" t="s">
        <v>1227</v>
      </c>
      <c r="B232" s="368" t="s">
        <v>1228</v>
      </c>
      <c r="C232" s="369" t="s">
        <v>701</v>
      </c>
      <c r="D232" s="241">
        <f t="shared" si="14"/>
        <v>2940.8698227139998</v>
      </c>
      <c r="E232" s="242">
        <f t="shared" si="13"/>
        <v>1938.4520548440948</v>
      </c>
      <c r="F232" s="255">
        <f t="shared" si="15"/>
        <v>1550.7616438752759</v>
      </c>
      <c r="G232" s="373">
        <v>27.511734535980374</v>
      </c>
      <c r="H232" s="300">
        <v>41.738679925148055</v>
      </c>
      <c r="I232" s="366"/>
      <c r="J232" s="366"/>
      <c r="K232" s="366"/>
      <c r="L232" s="366"/>
      <c r="M232" s="366"/>
      <c r="N232" s="366"/>
      <c r="O232" s="366"/>
    </row>
    <row r="233" spans="1:18" s="367" customFormat="1" ht="15.75" customHeight="1" thickBot="1">
      <c r="A233" s="390" t="s">
        <v>1229</v>
      </c>
      <c r="B233" s="370" t="s">
        <v>1228</v>
      </c>
      <c r="C233" s="375" t="s">
        <v>750</v>
      </c>
      <c r="D233" s="241">
        <f t="shared" si="14"/>
        <v>3888.849613951405</v>
      </c>
      <c r="E233" s="242">
        <f t="shared" si="13"/>
        <v>2563.3057495169769</v>
      </c>
      <c r="F233" s="255">
        <f t="shared" si="15"/>
        <v>2050.6445996135817</v>
      </c>
      <c r="G233" s="373">
        <v>36.380052392337916</v>
      </c>
      <c r="H233" s="300">
        <v>55.193007204909016</v>
      </c>
      <c r="I233" s="366"/>
      <c r="J233" s="366"/>
      <c r="K233" s="366"/>
      <c r="L233" s="366"/>
      <c r="M233" s="366"/>
      <c r="N233" s="366"/>
      <c r="O233" s="366"/>
    </row>
    <row r="234" spans="1:18" s="6" customFormat="1" ht="15.75" customHeight="1" thickBot="1">
      <c r="A234" s="401" t="s">
        <v>176</v>
      </c>
      <c r="B234" s="51" t="s">
        <v>698</v>
      </c>
      <c r="C234" s="80" t="s">
        <v>153</v>
      </c>
      <c r="D234" s="241">
        <f t="shared" si="14"/>
        <v>166.16319590573906</v>
      </c>
      <c r="E234" s="242">
        <f t="shared" si="13"/>
        <v>117.59548995595576</v>
      </c>
      <c r="F234" s="255">
        <f t="shared" si="15"/>
        <v>94.076391964764611</v>
      </c>
      <c r="G234" s="287">
        <v>1.6689893847062445</v>
      </c>
      <c r="H234" s="297">
        <v>2.3582929090172744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6" customFormat="1" ht="15.75" customHeight="1">
      <c r="A235" s="388" t="s">
        <v>177</v>
      </c>
      <c r="B235" s="28" t="s">
        <v>702</v>
      </c>
      <c r="C235" s="30" t="s">
        <v>151</v>
      </c>
      <c r="D235" s="241">
        <f t="shared" si="14"/>
        <v>283.98800754799026</v>
      </c>
      <c r="E235" s="242">
        <f t="shared" si="13"/>
        <v>200.98138283381519</v>
      </c>
      <c r="F235" s="255">
        <f t="shared" si="15"/>
        <v>160.78510626705216</v>
      </c>
      <c r="G235" s="287">
        <v>2.8524545847706708</v>
      </c>
      <c r="H235" s="297">
        <v>4.0305369717749766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6" customFormat="1" ht="15.75" customHeight="1">
      <c r="A236" s="386" t="s">
        <v>179</v>
      </c>
      <c r="B236" s="15" t="s">
        <v>702</v>
      </c>
      <c r="C236" s="31" t="s">
        <v>178</v>
      </c>
      <c r="D236" s="241">
        <f t="shared" si="14"/>
        <v>332.32639181147812</v>
      </c>
      <c r="E236" s="242">
        <f t="shared" si="13"/>
        <v>235.19097991191151</v>
      </c>
      <c r="F236" s="255">
        <f t="shared" si="15"/>
        <v>188.15278392952922</v>
      </c>
      <c r="G236" s="287">
        <v>3.3379787694124889</v>
      </c>
      <c r="H236" s="297">
        <v>4.7165858180345488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6" customFormat="1" ht="15.75" customHeight="1">
      <c r="A237" s="386" t="s">
        <v>180</v>
      </c>
      <c r="B237" s="15" t="s">
        <v>702</v>
      </c>
      <c r="C237" s="31" t="s">
        <v>153</v>
      </c>
      <c r="D237" s="241">
        <f t="shared" si="14"/>
        <v>283.98800754799026</v>
      </c>
      <c r="E237" s="242">
        <f t="shared" si="13"/>
        <v>200.98138283381519</v>
      </c>
      <c r="F237" s="255">
        <f t="shared" si="15"/>
        <v>160.78510626705216</v>
      </c>
      <c r="G237" s="287">
        <v>2.8524545847706708</v>
      </c>
      <c r="H237" s="297">
        <v>4.0305369717749766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6" customFormat="1" ht="15.75" customHeight="1">
      <c r="A238" s="386" t="s">
        <v>181</v>
      </c>
      <c r="B238" s="15" t="s">
        <v>702</v>
      </c>
      <c r="C238" s="31" t="s">
        <v>155</v>
      </c>
      <c r="D238" s="241">
        <f t="shared" si="14"/>
        <v>332.32639181147812</v>
      </c>
      <c r="E238" s="242">
        <f t="shared" si="13"/>
        <v>235.19097991191151</v>
      </c>
      <c r="F238" s="255">
        <f t="shared" si="15"/>
        <v>188.15278392952922</v>
      </c>
      <c r="G238" s="287">
        <v>3.3379787694124889</v>
      </c>
      <c r="H238" s="297">
        <v>4.7165858180345488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6" customFormat="1" ht="15.75" customHeight="1">
      <c r="A239" s="386" t="s">
        <v>182</v>
      </c>
      <c r="B239" s="15" t="s">
        <v>702</v>
      </c>
      <c r="C239" s="31" t="s">
        <v>749</v>
      </c>
      <c r="D239" s="241">
        <f t="shared" si="14"/>
        <v>690.83607509901196</v>
      </c>
      <c r="E239" s="242">
        <f t="shared" si="13"/>
        <v>488.91215824112504</v>
      </c>
      <c r="F239" s="255">
        <f t="shared" si="15"/>
        <v>391.12972659290006</v>
      </c>
      <c r="G239" s="287">
        <v>6.9389498055059597</v>
      </c>
      <c r="H239" s="297">
        <v>9.8047814277930296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6" customFormat="1" ht="15.75" customHeight="1">
      <c r="A240" s="386" t="s">
        <v>449</v>
      </c>
      <c r="B240" s="15" t="s">
        <v>702</v>
      </c>
      <c r="C240" s="31" t="s">
        <v>157</v>
      </c>
      <c r="D240" s="241">
        <f t="shared" si="14"/>
        <v>441.08775640432538</v>
      </c>
      <c r="E240" s="242">
        <f t="shared" si="13"/>
        <v>312.16257333762786</v>
      </c>
      <c r="F240" s="255">
        <f t="shared" si="15"/>
        <v>249.7300586701023</v>
      </c>
      <c r="G240" s="287">
        <v>4.4304081848565744</v>
      </c>
      <c r="H240" s="297">
        <v>6.2601957221185813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6" customFormat="1" ht="15.75" customHeight="1">
      <c r="A241" s="386" t="s">
        <v>183</v>
      </c>
      <c r="B241" s="15" t="s">
        <v>702</v>
      </c>
      <c r="C241" s="31" t="s">
        <v>747</v>
      </c>
      <c r="D241" s="241">
        <f t="shared" si="14"/>
        <v>696.87837313194802</v>
      </c>
      <c r="E241" s="242">
        <f t="shared" si="13"/>
        <v>493.18835787588716</v>
      </c>
      <c r="F241" s="255">
        <f t="shared" si="15"/>
        <v>394.55068630070974</v>
      </c>
      <c r="G241" s="287">
        <v>6.9996403285861888</v>
      </c>
      <c r="H241" s="297">
        <v>9.8905375335754773</v>
      </c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6" customFormat="1" ht="15.75" customHeight="1">
      <c r="A242" s="386" t="s">
        <v>185</v>
      </c>
      <c r="B242" s="15" t="s">
        <v>702</v>
      </c>
      <c r="C242" s="31" t="s">
        <v>184</v>
      </c>
      <c r="D242" s="241">
        <f t="shared" si="14"/>
        <v>1044.3105100257658</v>
      </c>
      <c r="E242" s="242">
        <f t="shared" si="13"/>
        <v>739.06983687470358</v>
      </c>
      <c r="F242" s="255">
        <f t="shared" si="15"/>
        <v>591.25586949976287</v>
      </c>
      <c r="G242" s="287">
        <v>10.489345405699243</v>
      </c>
      <c r="H242" s="297">
        <v>14.821513616066138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6" customFormat="1" ht="36" customHeight="1">
      <c r="A243" s="398" t="s">
        <v>186</v>
      </c>
      <c r="B243" s="53" t="s">
        <v>703</v>
      </c>
      <c r="C243" s="50" t="s">
        <v>155</v>
      </c>
      <c r="D243" s="241">
        <f t="shared" si="14"/>
        <v>347.43213689381793</v>
      </c>
      <c r="E243" s="242">
        <f t="shared" si="13"/>
        <v>245.8814789988165</v>
      </c>
      <c r="F243" s="255">
        <f t="shared" si="15"/>
        <v>196.70518319905321</v>
      </c>
      <c r="G243" s="287">
        <v>3.4897050771130553</v>
      </c>
      <c r="H243" s="297">
        <v>4.9309760824906634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6" customFormat="1" ht="15.75" customHeight="1">
      <c r="A244" s="388" t="s">
        <v>362</v>
      </c>
      <c r="B244" s="28" t="s">
        <v>705</v>
      </c>
      <c r="C244" s="30" t="s">
        <v>151</v>
      </c>
      <c r="D244" s="241">
        <f t="shared" si="14"/>
        <v>213.49453049707074</v>
      </c>
      <c r="E244" s="242">
        <f t="shared" si="13"/>
        <v>151.09238709492493</v>
      </c>
      <c r="F244" s="255">
        <f t="shared" si="15"/>
        <v>120.87390967593994</v>
      </c>
      <c r="G244" s="287">
        <v>2.1443984821680226</v>
      </c>
      <c r="H244" s="297">
        <v>3.0300490709797701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6" customFormat="1" ht="15.75" customHeight="1">
      <c r="A245" s="386" t="s">
        <v>187</v>
      </c>
      <c r="B245" s="15" t="s">
        <v>705</v>
      </c>
      <c r="C245" s="31" t="s">
        <v>153</v>
      </c>
      <c r="D245" s="241">
        <f t="shared" si="14"/>
        <v>213.49453049707074</v>
      </c>
      <c r="E245" s="242">
        <f t="shared" si="13"/>
        <v>151.09238709492493</v>
      </c>
      <c r="F245" s="255">
        <f t="shared" si="15"/>
        <v>120.87390967593994</v>
      </c>
      <c r="G245" s="287">
        <v>2.1443984821680226</v>
      </c>
      <c r="H245" s="297">
        <v>3.0300490709797701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6" customFormat="1" ht="15.75" customHeight="1">
      <c r="A246" s="386" t="s">
        <v>188</v>
      </c>
      <c r="B246" s="15" t="s">
        <v>705</v>
      </c>
      <c r="C246" s="31" t="s">
        <v>155</v>
      </c>
      <c r="D246" s="241">
        <f t="shared" si="14"/>
        <v>296.07260361386221</v>
      </c>
      <c r="E246" s="242">
        <f t="shared" si="13"/>
        <v>209.53378210333926</v>
      </c>
      <c r="F246" s="255">
        <f t="shared" si="15"/>
        <v>167.62702568267142</v>
      </c>
      <c r="G246" s="287">
        <v>2.9738356309311254</v>
      </c>
      <c r="H246" s="297">
        <v>4.2020491833398692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6" customFormat="1" ht="15.75" customHeight="1">
      <c r="A247" s="386" t="s">
        <v>393</v>
      </c>
      <c r="B247" s="15" t="s">
        <v>705</v>
      </c>
      <c r="C247" s="31" t="s">
        <v>170</v>
      </c>
      <c r="D247" s="241">
        <f t="shared" si="14"/>
        <v>256.79766639977845</v>
      </c>
      <c r="E247" s="242">
        <f t="shared" si="13"/>
        <v>181.73848447738609</v>
      </c>
      <c r="F247" s="255">
        <f t="shared" si="15"/>
        <v>145.39078758190888</v>
      </c>
      <c r="G247" s="287">
        <v>2.5793472309096495</v>
      </c>
      <c r="H247" s="297">
        <v>3.644634495753968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6" customFormat="1" ht="15.75" customHeight="1">
      <c r="A248" s="386" t="s">
        <v>189</v>
      </c>
      <c r="B248" s="15" t="s">
        <v>705</v>
      </c>
      <c r="C248" s="31" t="s">
        <v>157</v>
      </c>
      <c r="D248" s="241">
        <f t="shared" si="14"/>
        <v>296.07260361386221</v>
      </c>
      <c r="E248" s="242">
        <f t="shared" si="13"/>
        <v>209.53378210333926</v>
      </c>
      <c r="F248" s="255">
        <f t="shared" si="15"/>
        <v>167.62702568267142</v>
      </c>
      <c r="G248" s="287">
        <v>2.9738356309311254</v>
      </c>
      <c r="H248" s="297">
        <v>4.2020491833398692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6" customFormat="1" ht="15.75" customHeight="1" thickBot="1">
      <c r="A249" s="387" t="s">
        <v>191</v>
      </c>
      <c r="B249" s="44" t="s">
        <v>705</v>
      </c>
      <c r="C249" s="34" t="s">
        <v>190</v>
      </c>
      <c r="D249" s="241">
        <f t="shared" si="14"/>
        <v>513.5953327995569</v>
      </c>
      <c r="E249" s="242">
        <f t="shared" si="13"/>
        <v>363.47696895477219</v>
      </c>
      <c r="F249" s="255">
        <f t="shared" si="15"/>
        <v>290.78157516381776</v>
      </c>
      <c r="G249" s="287">
        <v>5.1586944618192989</v>
      </c>
      <c r="H249" s="297">
        <v>7.2892689915079361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6" customFormat="1" ht="15.75" customHeight="1">
      <c r="A250" s="388" t="s">
        <v>363</v>
      </c>
      <c r="B250" s="28" t="s">
        <v>706</v>
      </c>
      <c r="C250" s="30" t="s">
        <v>364</v>
      </c>
      <c r="D250" s="241">
        <f t="shared" si="14"/>
        <v>193.35353705395087</v>
      </c>
      <c r="E250" s="242">
        <f t="shared" si="13"/>
        <v>136.83838831238486</v>
      </c>
      <c r="F250" s="255">
        <f t="shared" si="15"/>
        <v>109.47071064990789</v>
      </c>
      <c r="G250" s="287">
        <v>1.9420967385672661</v>
      </c>
      <c r="H250" s="297">
        <v>2.7441953850382825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6" customFormat="1" ht="15.75" customHeight="1">
      <c r="A251" s="393" t="s">
        <v>192</v>
      </c>
      <c r="B251" s="15" t="s">
        <v>706</v>
      </c>
      <c r="C251" s="31" t="s">
        <v>153</v>
      </c>
      <c r="D251" s="241">
        <f t="shared" si="14"/>
        <v>182.2759906602349</v>
      </c>
      <c r="E251" s="242">
        <f t="shared" si="13"/>
        <v>128.99868898198775</v>
      </c>
      <c r="F251" s="255">
        <f t="shared" si="15"/>
        <v>103.1989511855902</v>
      </c>
      <c r="G251" s="287">
        <v>1.830830779586849</v>
      </c>
      <c r="H251" s="297">
        <v>2.5869758577704638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6" customFormat="1" ht="15.75" customHeight="1">
      <c r="A252" s="393" t="s">
        <v>193</v>
      </c>
      <c r="B252" s="15" t="s">
        <v>706</v>
      </c>
      <c r="C252" s="31" t="s">
        <v>155</v>
      </c>
      <c r="D252" s="241">
        <f t="shared" si="14"/>
        <v>252.7694677111545</v>
      </c>
      <c r="E252" s="242">
        <f t="shared" si="13"/>
        <v>178.88768472087807</v>
      </c>
      <c r="F252" s="255">
        <f t="shared" si="15"/>
        <v>143.11014777670246</v>
      </c>
      <c r="G252" s="287">
        <v>2.5388868821894981</v>
      </c>
      <c r="H252" s="297">
        <v>3.5874637585656712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6" customFormat="1" ht="15.75" customHeight="1">
      <c r="A253" s="393" t="s">
        <v>394</v>
      </c>
      <c r="B253" s="15" t="s">
        <v>706</v>
      </c>
      <c r="C253" s="31" t="s">
        <v>170</v>
      </c>
      <c r="D253" s="241">
        <f t="shared" si="14"/>
        <v>226.58617623509866</v>
      </c>
      <c r="E253" s="242">
        <f t="shared" si="13"/>
        <v>160.357486303576</v>
      </c>
      <c r="F253" s="255">
        <f t="shared" si="15"/>
        <v>128.28598904286079</v>
      </c>
      <c r="G253" s="287">
        <v>2.2758946155085145</v>
      </c>
      <c r="H253" s="297">
        <v>3.215853966841737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6" customFormat="1" ht="15.75" customHeight="1">
      <c r="A254" s="393" t="s">
        <v>194</v>
      </c>
      <c r="B254" s="15" t="s">
        <v>706</v>
      </c>
      <c r="C254" s="31" t="s">
        <v>157</v>
      </c>
      <c r="D254" s="241">
        <f t="shared" si="14"/>
        <v>248.74126902253056</v>
      </c>
      <c r="E254" s="242">
        <f t="shared" si="13"/>
        <v>176.0368849643701</v>
      </c>
      <c r="F254" s="255">
        <f t="shared" si="15"/>
        <v>140.82950797149607</v>
      </c>
      <c r="G254" s="287">
        <v>2.4984265334693472</v>
      </c>
      <c r="H254" s="297">
        <v>3.530293021377374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6" customFormat="1" ht="15.75" customHeight="1" thickBot="1">
      <c r="A255" s="394" t="s">
        <v>195</v>
      </c>
      <c r="B255" s="44" t="s">
        <v>706</v>
      </c>
      <c r="C255" s="34" t="s">
        <v>190</v>
      </c>
      <c r="D255" s="241">
        <f t="shared" si="14"/>
        <v>447.13005443726138</v>
      </c>
      <c r="E255" s="242">
        <f t="shared" si="13"/>
        <v>316.43877297238993</v>
      </c>
      <c r="F255" s="255">
        <f t="shared" si="15"/>
        <v>253.15101837791195</v>
      </c>
      <c r="G255" s="287">
        <v>4.4910987079368017</v>
      </c>
      <c r="H255" s="297">
        <v>6.3459518279010281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6" customFormat="1" ht="15.75" customHeight="1">
      <c r="A256" s="388" t="s">
        <v>196</v>
      </c>
      <c r="B256" s="28" t="s">
        <v>707</v>
      </c>
      <c r="C256" s="30" t="s">
        <v>151</v>
      </c>
      <c r="D256" s="241">
        <f t="shared" si="14"/>
        <v>157.88191911692462</v>
      </c>
      <c r="E256" s="242">
        <f t="shared" si="13"/>
        <v>111.73474085244213</v>
      </c>
      <c r="F256" s="255">
        <f t="shared" si="15"/>
        <v>89.387792681953698</v>
      </c>
      <c r="G256" s="287">
        <v>1.5858099358697757</v>
      </c>
      <c r="H256" s="297">
        <v>2.2407598041548162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6" customFormat="1" ht="15.75" customHeight="1">
      <c r="A257" s="386" t="s">
        <v>197</v>
      </c>
      <c r="B257" s="15" t="s">
        <v>707</v>
      </c>
      <c r="C257" s="31" t="s">
        <v>153</v>
      </c>
      <c r="D257" s="241">
        <f t="shared" si="14"/>
        <v>157.88191911692462</v>
      </c>
      <c r="E257" s="242">
        <f t="shared" si="13"/>
        <v>111.73474085244213</v>
      </c>
      <c r="F257" s="255">
        <f t="shared" si="15"/>
        <v>89.387792681953698</v>
      </c>
      <c r="G257" s="287">
        <v>1.5858099358697757</v>
      </c>
      <c r="H257" s="297">
        <v>2.2407598041548162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6" customFormat="1" ht="15.75" customHeight="1">
      <c r="A258" s="386" t="s">
        <v>5</v>
      </c>
      <c r="B258" s="15" t="s">
        <v>707</v>
      </c>
      <c r="C258" s="31" t="s">
        <v>170</v>
      </c>
      <c r="D258" s="241">
        <f t="shared" si="14"/>
        <v>249.7217282764428</v>
      </c>
      <c r="E258" s="242">
        <f t="shared" si="13"/>
        <v>176.73076657706531</v>
      </c>
      <c r="F258" s="255">
        <f t="shared" si="15"/>
        <v>141.38461326165225</v>
      </c>
      <c r="G258" s="287">
        <v>2.5082745390881418</v>
      </c>
      <c r="H258" s="297">
        <v>3.5442083176827803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6" customFormat="1" ht="15.75" customHeight="1" thickBot="1">
      <c r="A259" s="387" t="s">
        <v>198</v>
      </c>
      <c r="B259" s="44" t="s">
        <v>707</v>
      </c>
      <c r="C259" s="34" t="s">
        <v>157</v>
      </c>
      <c r="D259" s="241">
        <f t="shared" si="14"/>
        <v>264.16843982962547</v>
      </c>
      <c r="E259" s="242">
        <f t="shared" si="13"/>
        <v>186.95486051127568</v>
      </c>
      <c r="F259" s="255">
        <f t="shared" si="15"/>
        <v>149.56388840902054</v>
      </c>
      <c r="G259" s="287">
        <v>2.6533813306056375</v>
      </c>
      <c r="H259" s="297">
        <v>3.7492451625074046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6" customFormat="1" ht="29.25" customHeight="1" thickBot="1">
      <c r="A260" s="401" t="s">
        <v>199</v>
      </c>
      <c r="B260" s="54" t="s">
        <v>708</v>
      </c>
      <c r="C260" s="80" t="s">
        <v>153</v>
      </c>
      <c r="D260" s="241">
        <f t="shared" si="14"/>
        <v>263.13653186154102</v>
      </c>
      <c r="E260" s="242">
        <f t="shared" si="13"/>
        <v>186.22456808740355</v>
      </c>
      <c r="F260" s="255">
        <f t="shared" si="15"/>
        <v>148.97965446992285</v>
      </c>
      <c r="G260" s="287">
        <v>2.6430165597829598</v>
      </c>
      <c r="H260" s="297">
        <v>3.7345996735913598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6" customFormat="1" ht="15.75" customHeight="1" thickBot="1">
      <c r="A261" s="401" t="s">
        <v>709</v>
      </c>
      <c r="B261" s="51" t="s">
        <v>710</v>
      </c>
      <c r="C261" s="80" t="s">
        <v>153</v>
      </c>
      <c r="D261" s="241">
        <f t="shared" si="14"/>
        <v>205.34968564881046</v>
      </c>
      <c r="E261" s="242">
        <f t="shared" si="13"/>
        <v>145.32819235056203</v>
      </c>
      <c r="F261" s="255">
        <f t="shared" si="15"/>
        <v>116.26255388044963</v>
      </c>
      <c r="G261" s="287">
        <v>2.0625893937129769</v>
      </c>
      <c r="H261" s="297">
        <v>2.9144522942928655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6" customFormat="1" ht="18" customHeight="1" thickBot="1">
      <c r="A262" s="401" t="s">
        <v>937</v>
      </c>
      <c r="B262" s="54" t="s">
        <v>939</v>
      </c>
      <c r="C262" s="80" t="s">
        <v>153</v>
      </c>
      <c r="D262" s="241">
        <f t="shared" si="14"/>
        <v>196.06251393605024</v>
      </c>
      <c r="E262" s="242">
        <f t="shared" si="13"/>
        <v>138.75556053571248</v>
      </c>
      <c r="F262" s="255">
        <f t="shared" si="15"/>
        <v>111.00444842856999</v>
      </c>
      <c r="G262" s="287">
        <v>1.9693064563088725</v>
      </c>
      <c r="H262" s="297">
        <v>2.7826428940484651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6" customFormat="1" ht="18" customHeight="1" thickBot="1">
      <c r="A263" s="401" t="s">
        <v>938</v>
      </c>
      <c r="B263" s="54" t="s">
        <v>940</v>
      </c>
      <c r="C263" s="80" t="s">
        <v>153</v>
      </c>
      <c r="D263" s="241">
        <f t="shared" si="14"/>
        <v>196.06251393605024</v>
      </c>
      <c r="E263" s="242">
        <f t="shared" si="13"/>
        <v>138.75556053571248</v>
      </c>
      <c r="F263" s="255">
        <f t="shared" si="15"/>
        <v>111.00444842856999</v>
      </c>
      <c r="G263" s="287">
        <v>1.9693064563088725</v>
      </c>
      <c r="H263" s="297">
        <v>2.7826428940484651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6" customFormat="1" ht="15.75" customHeight="1" thickBot="1">
      <c r="A264" s="402" t="s">
        <v>623</v>
      </c>
      <c r="B264" s="51" t="s">
        <v>711</v>
      </c>
      <c r="C264" s="80" t="s">
        <v>385</v>
      </c>
      <c r="D264" s="241">
        <f t="shared" si="14"/>
        <v>415.85891113804331</v>
      </c>
      <c r="E264" s="242">
        <f t="shared" si="13"/>
        <v>294.30784682048488</v>
      </c>
      <c r="F264" s="255">
        <f t="shared" si="15"/>
        <v>235.44627745638792</v>
      </c>
      <c r="G264" s="287">
        <v>4.1770026415393451</v>
      </c>
      <c r="H264" s="297">
        <v>5.9021320331659544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6" customFormat="1" ht="15.75" customHeight="1" thickBot="1">
      <c r="A265" s="402" t="s">
        <v>624</v>
      </c>
      <c r="B265" s="51" t="s">
        <v>712</v>
      </c>
      <c r="C265" s="80"/>
      <c r="D265" s="241">
        <f t="shared" si="14"/>
        <v>95.967441031856168</v>
      </c>
      <c r="E265" s="242">
        <f t="shared" si="13"/>
        <v>67.917195420111895</v>
      </c>
      <c r="F265" s="255">
        <f t="shared" si="15"/>
        <v>54.333756336089515</v>
      </c>
      <c r="G265" s="287">
        <v>0.96392368650907956</v>
      </c>
      <c r="H265" s="297">
        <v>1.3620304691921434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6" customFormat="1" ht="15.75" customHeight="1" thickBot="1">
      <c r="A266" s="401" t="s">
        <v>448</v>
      </c>
      <c r="B266" s="51" t="s">
        <v>715</v>
      </c>
      <c r="C266" s="80" t="s">
        <v>153</v>
      </c>
      <c r="D266" s="241">
        <f t="shared" si="14"/>
        <v>239.40264859559807</v>
      </c>
      <c r="E266" s="242">
        <f t="shared" si="13"/>
        <v>169.42784233834357</v>
      </c>
      <c r="F266" s="255">
        <f t="shared" si="15"/>
        <v>135.54227387067485</v>
      </c>
      <c r="G266" s="287">
        <v>2.4046268308613588</v>
      </c>
      <c r="H266" s="297">
        <v>3.3977534285223348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6" customFormat="1" ht="15.75" customHeight="1" thickBot="1">
      <c r="A267" s="401" t="s">
        <v>387</v>
      </c>
      <c r="B267" s="51" t="s">
        <v>716</v>
      </c>
      <c r="C267" s="80">
        <v>20</v>
      </c>
      <c r="D267" s="241">
        <f t="shared" si="14"/>
        <v>357.04015695722825</v>
      </c>
      <c r="E267" s="242">
        <f t="shared" si="13"/>
        <v>252.68117865977112</v>
      </c>
      <c r="F267" s="255">
        <f t="shared" si="15"/>
        <v>202.14494292781689</v>
      </c>
      <c r="G267" s="287">
        <v>3.5862107046466831</v>
      </c>
      <c r="H267" s="297">
        <v>5.0673391649514148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6" customFormat="1" ht="32.25" customHeight="1" thickBot="1">
      <c r="A268" s="402" t="s">
        <v>384</v>
      </c>
      <c r="B268" s="54" t="s">
        <v>717</v>
      </c>
      <c r="C268" s="80" t="s">
        <v>385</v>
      </c>
      <c r="D268" s="241">
        <f t="shared" si="14"/>
        <v>726.46320953147017</v>
      </c>
      <c r="E268" s="242">
        <f t="shared" si="13"/>
        <v>514.1258664060083</v>
      </c>
      <c r="F268" s="255">
        <f t="shared" si="15"/>
        <v>411.30069312480663</v>
      </c>
      <c r="G268" s="287">
        <v>7.2967986591655052</v>
      </c>
      <c r="H268" s="297">
        <v>10.310424196895363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6" customFormat="1" ht="15.75" customHeight="1">
      <c r="A269" s="403" t="s">
        <v>201</v>
      </c>
      <c r="B269" s="28" t="s">
        <v>714</v>
      </c>
      <c r="C269" s="30" t="s">
        <v>153</v>
      </c>
      <c r="D269" s="241">
        <f t="shared" si="14"/>
        <v>581.99609399964356</v>
      </c>
      <c r="E269" s="242">
        <f t="shared" si="13"/>
        <v>411.88492706390429</v>
      </c>
      <c r="F269" s="255">
        <f t="shared" si="15"/>
        <v>329.50794165112342</v>
      </c>
      <c r="G269" s="287">
        <v>5.8457307439905453</v>
      </c>
      <c r="H269" s="297">
        <v>8.2600557486491244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6" customFormat="1" ht="15.75" customHeight="1" thickBot="1">
      <c r="A270" s="404" t="s">
        <v>341</v>
      </c>
      <c r="B270" s="44" t="s">
        <v>714</v>
      </c>
      <c r="C270" s="79" t="s">
        <v>342</v>
      </c>
      <c r="D270" s="241">
        <f t="shared" si="14"/>
        <v>1056.6737593185019</v>
      </c>
      <c r="E270" s="242">
        <f t="shared" si="13"/>
        <v>747.81944204510273</v>
      </c>
      <c r="F270" s="255">
        <f t="shared" si="15"/>
        <v>598.25555363608214</v>
      </c>
      <c r="G270" s="287">
        <v>10.61352532242255</v>
      </c>
      <c r="H270" s="297">
        <v>14.996980650029618</v>
      </c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6" customFormat="1" ht="15.75" customHeight="1">
      <c r="A271" s="403" t="s">
        <v>200</v>
      </c>
      <c r="B271" s="28" t="s">
        <v>713</v>
      </c>
      <c r="C271" s="30" t="s">
        <v>153</v>
      </c>
      <c r="D271" s="241">
        <f t="shared" si="14"/>
        <v>218.76448923390865</v>
      </c>
      <c r="E271" s="242">
        <f t="shared" si="13"/>
        <v>154.82199386090025</v>
      </c>
      <c r="F271" s="255">
        <f t="shared" si="15"/>
        <v>123.8575950887202</v>
      </c>
      <c r="G271" s="287">
        <v>2.1973314144077944</v>
      </c>
      <c r="H271" s="297">
        <v>3.1048436502014449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6" customFormat="1" ht="15.75" customHeight="1" thickBot="1">
      <c r="A272" s="387" t="s">
        <v>420</v>
      </c>
      <c r="B272" s="44" t="s">
        <v>713</v>
      </c>
      <c r="C272" s="34" t="s">
        <v>170</v>
      </c>
      <c r="D272" s="241">
        <f t="shared" si="14"/>
        <v>329.17864181894743</v>
      </c>
      <c r="E272" s="242">
        <f t="shared" si="13"/>
        <v>232.96328321522253</v>
      </c>
      <c r="F272" s="255">
        <f t="shared" si="15"/>
        <v>186.37062657217803</v>
      </c>
      <c r="G272" s="287">
        <v>3.3063618924343698</v>
      </c>
      <c r="H272" s="297">
        <v>4.6719109642182115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6" customFormat="1" ht="15.75" customHeight="1">
      <c r="A273" s="388" t="s">
        <v>203</v>
      </c>
      <c r="B273" s="28" t="s">
        <v>718</v>
      </c>
      <c r="C273" s="30" t="s">
        <v>202</v>
      </c>
      <c r="D273" s="241">
        <f t="shared" si="14"/>
        <v>165.15614623358303</v>
      </c>
      <c r="E273" s="242">
        <f t="shared" si="13"/>
        <v>116.88279001682874</v>
      </c>
      <c r="F273" s="255">
        <f t="shared" si="15"/>
        <v>93.506232013462991</v>
      </c>
      <c r="G273" s="287">
        <v>1.6588742975262063</v>
      </c>
      <c r="H273" s="297">
        <v>2.3440002247201996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6" customFormat="1" ht="15.75" customHeight="1">
      <c r="A274" s="386" t="s">
        <v>205</v>
      </c>
      <c r="B274" s="15" t="s">
        <v>718</v>
      </c>
      <c r="C274" s="31" t="s">
        <v>204</v>
      </c>
      <c r="D274" s="241">
        <f t="shared" si="14"/>
        <v>181.26894098807895</v>
      </c>
      <c r="E274" s="242">
        <f t="shared" si="13"/>
        <v>128.28598904286079</v>
      </c>
      <c r="F274" s="255">
        <f t="shared" si="15"/>
        <v>102.62879123428863</v>
      </c>
      <c r="G274" s="287">
        <v>1.8207156924068117</v>
      </c>
      <c r="H274" s="297">
        <v>2.5726831734733899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6" customFormat="1" ht="15.75" customHeight="1">
      <c r="A275" s="386" t="s">
        <v>207</v>
      </c>
      <c r="B275" s="15" t="s">
        <v>718</v>
      </c>
      <c r="C275" s="31" t="s">
        <v>206</v>
      </c>
      <c r="D275" s="241">
        <f t="shared" si="14"/>
        <v>271.90341148211843</v>
      </c>
      <c r="E275" s="242">
        <f t="shared" si="13"/>
        <v>192.4289835642912</v>
      </c>
      <c r="F275" s="255">
        <f t="shared" si="15"/>
        <v>153.94318685143296</v>
      </c>
      <c r="G275" s="287">
        <v>2.7310735386102176</v>
      </c>
      <c r="H275" s="297">
        <v>3.8590247602100849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6" customFormat="1" ht="15.75" customHeight="1">
      <c r="A276" s="386" t="s">
        <v>463</v>
      </c>
      <c r="B276" s="15" t="s">
        <v>718</v>
      </c>
      <c r="C276" s="31" t="s">
        <v>464</v>
      </c>
      <c r="D276" s="241">
        <f t="shared" si="14"/>
        <v>384.69297476358963</v>
      </c>
      <c r="E276" s="242">
        <f t="shared" si="13"/>
        <v>272.25137674651563</v>
      </c>
      <c r="F276" s="255">
        <f t="shared" si="15"/>
        <v>217.80110139721251</v>
      </c>
      <c r="G276" s="287">
        <v>3.8639633027744553</v>
      </c>
      <c r="H276" s="297">
        <v>5.4598054014824147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6" customFormat="1" ht="15.75" customHeight="1">
      <c r="A277" s="386" t="s">
        <v>450</v>
      </c>
      <c r="B277" s="15" t="s">
        <v>718</v>
      </c>
      <c r="C277" s="31" t="s">
        <v>270</v>
      </c>
      <c r="D277" s="241">
        <f t="shared" si="14"/>
        <v>321.24884541776208</v>
      </c>
      <c r="E277" s="242">
        <f t="shared" ref="E277:E346" si="16">G277*$D$2</f>
        <v>227.35128058151443</v>
      </c>
      <c r="F277" s="255">
        <f t="shared" si="15"/>
        <v>181.88102446521154</v>
      </c>
      <c r="G277" s="287">
        <v>3.2267128104320721</v>
      </c>
      <c r="H277" s="297">
        <v>4.5593662907667296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6" customFormat="1" ht="15.75" customHeight="1" thickBot="1">
      <c r="A278" s="387" t="s">
        <v>209</v>
      </c>
      <c r="B278" s="44" t="s">
        <v>718</v>
      </c>
      <c r="C278" s="34" t="s">
        <v>208</v>
      </c>
      <c r="D278" s="241">
        <f t="shared" ref="D278:D343" si="17">H278*$D$2</f>
        <v>577.03946214538462</v>
      </c>
      <c r="E278" s="242">
        <f t="shared" si="16"/>
        <v>408.37706511977353</v>
      </c>
      <c r="F278" s="255">
        <f t="shared" ref="F278:F343" si="18">E278-(E278/100*20)</f>
        <v>326.70165209581882</v>
      </c>
      <c r="G278" s="287">
        <v>5.7959449541616834</v>
      </c>
      <c r="H278" s="297">
        <v>8.1897081022236247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6" customFormat="1" ht="15.75" customHeight="1">
      <c r="A279" s="388" t="s">
        <v>343</v>
      </c>
      <c r="B279" s="28" t="s">
        <v>719</v>
      </c>
      <c r="C279" s="30" t="s">
        <v>347</v>
      </c>
      <c r="D279" s="241">
        <f t="shared" si="17"/>
        <v>243.70602066175056</v>
      </c>
      <c r="E279" s="242">
        <f t="shared" si="16"/>
        <v>172.47338526873506</v>
      </c>
      <c r="F279" s="255">
        <f t="shared" si="18"/>
        <v>137.97870821498805</v>
      </c>
      <c r="G279" s="287">
        <v>2.4478510975691576</v>
      </c>
      <c r="H279" s="297">
        <v>3.4588295998920016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6" customFormat="1" ht="15.75" customHeight="1">
      <c r="A280" s="386" t="s">
        <v>344</v>
      </c>
      <c r="B280" s="15" t="s">
        <v>719</v>
      </c>
      <c r="C280" s="31" t="s">
        <v>348</v>
      </c>
      <c r="D280" s="241">
        <f t="shared" si="17"/>
        <v>352.46738525459796</v>
      </c>
      <c r="E280" s="242">
        <f t="shared" si="16"/>
        <v>249.44497869445155</v>
      </c>
      <c r="F280" s="255">
        <f t="shared" si="18"/>
        <v>199.55598295556123</v>
      </c>
      <c r="G280" s="287">
        <v>3.5402805130132449</v>
      </c>
      <c r="H280" s="297">
        <v>5.0024395039760359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6" customFormat="1" ht="15.75" customHeight="1">
      <c r="A281" s="386" t="s">
        <v>345</v>
      </c>
      <c r="B281" s="15" t="s">
        <v>719</v>
      </c>
      <c r="C281" s="31" t="s">
        <v>350</v>
      </c>
      <c r="D281" s="241">
        <f t="shared" si="17"/>
        <v>256.79766639977845</v>
      </c>
      <c r="E281" s="242">
        <f t="shared" si="16"/>
        <v>181.73848447738609</v>
      </c>
      <c r="F281" s="255">
        <f t="shared" si="18"/>
        <v>145.39078758190888</v>
      </c>
      <c r="G281" s="287">
        <v>2.5793472309096495</v>
      </c>
      <c r="H281" s="297">
        <v>3.644634495753968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6" customFormat="1" ht="15.75" customHeight="1">
      <c r="A282" s="386" t="s">
        <v>346</v>
      </c>
      <c r="B282" s="15" t="s">
        <v>719</v>
      </c>
      <c r="C282" s="31" t="s">
        <v>349</v>
      </c>
      <c r="D282" s="241">
        <f t="shared" si="17"/>
        <v>352.46738525459796</v>
      </c>
      <c r="E282" s="242">
        <f t="shared" si="16"/>
        <v>249.44497869445155</v>
      </c>
      <c r="F282" s="255">
        <f t="shared" si="18"/>
        <v>199.55598295556123</v>
      </c>
      <c r="G282" s="287">
        <v>3.5402805130132449</v>
      </c>
      <c r="H282" s="297">
        <v>5.0024395039760359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6" customFormat="1" ht="15.75" customHeight="1">
      <c r="A283" s="386" t="s">
        <v>451</v>
      </c>
      <c r="B283" s="15" t="s">
        <v>719</v>
      </c>
      <c r="C283" s="31" t="s">
        <v>270</v>
      </c>
      <c r="D283" s="241">
        <f t="shared" si="17"/>
        <v>352.46738525459796</v>
      </c>
      <c r="E283" s="242">
        <f t="shared" si="16"/>
        <v>249.44497869445155</v>
      </c>
      <c r="F283" s="255">
        <f t="shared" si="18"/>
        <v>199.55598295556123</v>
      </c>
      <c r="G283" s="287">
        <v>3.5402805130132449</v>
      </c>
      <c r="H283" s="297">
        <v>5.0024395039760359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6" customFormat="1" ht="15.75" customHeight="1" thickBot="1">
      <c r="A284" s="387" t="s">
        <v>452</v>
      </c>
      <c r="B284" s="44" t="s">
        <v>719</v>
      </c>
      <c r="C284" s="34" t="s">
        <v>208</v>
      </c>
      <c r="D284" s="241">
        <f t="shared" si="17"/>
        <v>575.02536280107256</v>
      </c>
      <c r="E284" s="242">
        <f t="shared" si="16"/>
        <v>406.95166524151944</v>
      </c>
      <c r="F284" s="255">
        <f t="shared" si="18"/>
        <v>325.56133219321555</v>
      </c>
      <c r="G284" s="287">
        <v>5.7757147798016071</v>
      </c>
      <c r="H284" s="297">
        <v>8.1611227336294743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6" customFormat="1" ht="15.75" customHeight="1">
      <c r="A285" s="388" t="s">
        <v>380</v>
      </c>
      <c r="B285" s="55" t="s">
        <v>720</v>
      </c>
      <c r="C285" s="30" t="s">
        <v>382</v>
      </c>
      <c r="D285" s="241">
        <f t="shared" si="17"/>
        <v>149.04335147908708</v>
      </c>
      <c r="E285" s="242">
        <f t="shared" si="16"/>
        <v>105.47959099079662</v>
      </c>
      <c r="F285" s="255">
        <f t="shared" si="18"/>
        <v>84.383672792637299</v>
      </c>
      <c r="G285" s="287">
        <v>1.4970329026456002</v>
      </c>
      <c r="H285" s="297">
        <v>2.1153172759670089</v>
      </c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6" customFormat="1" ht="15.75" customHeight="1">
      <c r="A286" s="393" t="s">
        <v>381</v>
      </c>
      <c r="B286" s="18" t="s">
        <v>720</v>
      </c>
      <c r="C286" s="33" t="s">
        <v>383</v>
      </c>
      <c r="D286" s="241">
        <f t="shared" si="17"/>
        <v>149.04335147908708</v>
      </c>
      <c r="E286" s="242">
        <f t="shared" si="16"/>
        <v>105.47959099079662</v>
      </c>
      <c r="F286" s="255">
        <f t="shared" si="18"/>
        <v>84.383672792637299</v>
      </c>
      <c r="G286" s="287">
        <v>1.4970329026456002</v>
      </c>
      <c r="H286" s="297">
        <v>2.1153172759670089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6" customFormat="1" ht="15.75" customHeight="1">
      <c r="A287" s="393" t="s">
        <v>388</v>
      </c>
      <c r="B287" s="18" t="s">
        <v>720</v>
      </c>
      <c r="C287" s="33" t="s">
        <v>411</v>
      </c>
      <c r="D287" s="241">
        <f t="shared" si="17"/>
        <v>149.04335147908708</v>
      </c>
      <c r="E287" s="242">
        <f t="shared" si="16"/>
        <v>105.47959099079662</v>
      </c>
      <c r="F287" s="255">
        <f t="shared" si="18"/>
        <v>84.383672792637299</v>
      </c>
      <c r="G287" s="287">
        <v>1.4970329026456002</v>
      </c>
      <c r="H287" s="297">
        <v>2.1153172759670089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6" customFormat="1" ht="15.75" customHeight="1">
      <c r="A288" s="393" t="s">
        <v>0</v>
      </c>
      <c r="B288" s="18" t="s">
        <v>720</v>
      </c>
      <c r="C288" s="33" t="s">
        <v>434</v>
      </c>
      <c r="D288" s="241">
        <f t="shared" si="17"/>
        <v>184.16785310338165</v>
      </c>
      <c r="E288" s="242">
        <f t="shared" si="16"/>
        <v>125.323531786233</v>
      </c>
      <c r="F288" s="255">
        <f t="shared" si="18"/>
        <v>100.2588254289864</v>
      </c>
      <c r="G288" s="373">
        <v>1.7786706299999999</v>
      </c>
      <c r="H288" s="300">
        <v>2.6138263631437475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6" customFormat="1" ht="15.75" customHeight="1" thickBot="1">
      <c r="A289" s="394" t="s">
        <v>1</v>
      </c>
      <c r="B289" s="56" t="s">
        <v>720</v>
      </c>
      <c r="C289" s="79" t="s">
        <v>435</v>
      </c>
      <c r="D289" s="241">
        <f t="shared" si="17"/>
        <v>187.07576657343503</v>
      </c>
      <c r="E289" s="242">
        <f t="shared" si="16"/>
        <v>123.30957369311481</v>
      </c>
      <c r="F289" s="255">
        <f t="shared" si="18"/>
        <v>98.647658954491845</v>
      </c>
      <c r="G289" s="373">
        <v>1.7500872661319091</v>
      </c>
      <c r="H289" s="300">
        <v>2.6550973057197016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6" customFormat="1" ht="15.75" customHeight="1">
      <c r="A290" s="388" t="s">
        <v>389</v>
      </c>
      <c r="B290" s="203" t="s">
        <v>721</v>
      </c>
      <c r="C290" s="30" t="s">
        <v>374</v>
      </c>
      <c r="D290" s="241">
        <f t="shared" si="17"/>
        <v>345.41803754950598</v>
      </c>
      <c r="E290" s="242">
        <f t="shared" si="16"/>
        <v>244.45607912056252</v>
      </c>
      <c r="F290" s="255">
        <f t="shared" si="18"/>
        <v>195.56486329645003</v>
      </c>
      <c r="G290" s="287">
        <v>3.4694749027529799</v>
      </c>
      <c r="H290" s="297">
        <v>4.9023907138965148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6" customFormat="1" ht="15.75" customHeight="1">
      <c r="A291" s="393" t="s">
        <v>390</v>
      </c>
      <c r="B291" s="204" t="s">
        <v>721</v>
      </c>
      <c r="C291" s="33" t="s">
        <v>375</v>
      </c>
      <c r="D291" s="241">
        <f t="shared" si="17"/>
        <v>345.41803754950598</v>
      </c>
      <c r="E291" s="242">
        <f t="shared" si="16"/>
        <v>244.45607912056252</v>
      </c>
      <c r="F291" s="255">
        <f t="shared" si="18"/>
        <v>195.56486329645003</v>
      </c>
      <c r="G291" s="287">
        <v>3.4694749027529799</v>
      </c>
      <c r="H291" s="297">
        <v>4.9023907138965148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6" customFormat="1" ht="15.75" customHeight="1" thickBot="1">
      <c r="A292" s="394" t="s">
        <v>391</v>
      </c>
      <c r="B292" s="205" t="s">
        <v>721</v>
      </c>
      <c r="C292" s="79" t="s">
        <v>376</v>
      </c>
      <c r="D292" s="241">
        <f t="shared" si="17"/>
        <v>345.41803754950598</v>
      </c>
      <c r="E292" s="242">
        <f t="shared" si="16"/>
        <v>244.45607912056252</v>
      </c>
      <c r="F292" s="255">
        <f t="shared" si="18"/>
        <v>195.56486329645003</v>
      </c>
      <c r="G292" s="287">
        <v>3.4694749027529799</v>
      </c>
      <c r="H292" s="297">
        <v>4.9023907138965148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6" customFormat="1" ht="15.75" customHeight="1">
      <c r="A293" s="388" t="s">
        <v>377</v>
      </c>
      <c r="B293" s="55" t="s">
        <v>722</v>
      </c>
      <c r="C293" s="30" t="s">
        <v>374</v>
      </c>
      <c r="D293" s="241">
        <f t="shared" si="17"/>
        <v>371.60132902556171</v>
      </c>
      <c r="E293" s="242">
        <f t="shared" si="16"/>
        <v>262.98627753786457</v>
      </c>
      <c r="F293" s="255">
        <f t="shared" si="18"/>
        <v>210.38902203029164</v>
      </c>
      <c r="G293" s="287">
        <v>3.7324671694339626</v>
      </c>
      <c r="H293" s="297">
        <v>5.2740005056204478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6" customFormat="1" ht="15.75" customHeight="1">
      <c r="A294" s="393" t="s">
        <v>378</v>
      </c>
      <c r="B294" s="18" t="s">
        <v>722</v>
      </c>
      <c r="C294" s="33" t="s">
        <v>375</v>
      </c>
      <c r="D294" s="241">
        <f t="shared" si="17"/>
        <v>371.60132902556171</v>
      </c>
      <c r="E294" s="242">
        <f t="shared" si="16"/>
        <v>262.98627753786457</v>
      </c>
      <c r="F294" s="255">
        <f t="shared" si="18"/>
        <v>210.38902203029164</v>
      </c>
      <c r="G294" s="287">
        <v>3.7324671694339626</v>
      </c>
      <c r="H294" s="297">
        <v>5.2740005056204478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6" customFormat="1" ht="15.75" customHeight="1" thickBot="1">
      <c r="A295" s="394" t="s">
        <v>379</v>
      </c>
      <c r="B295" s="56" t="s">
        <v>722</v>
      </c>
      <c r="C295" s="79" t="s">
        <v>376</v>
      </c>
      <c r="D295" s="241">
        <f t="shared" si="17"/>
        <v>371.60132902556171</v>
      </c>
      <c r="E295" s="242">
        <f t="shared" si="16"/>
        <v>262.98627753786457</v>
      </c>
      <c r="F295" s="255">
        <f t="shared" si="18"/>
        <v>210.38902203029164</v>
      </c>
      <c r="G295" s="287">
        <v>3.7324671694339626</v>
      </c>
      <c r="H295" s="297">
        <v>5.2740005056204478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5.75" customHeight="1">
      <c r="A296" s="388" t="s">
        <v>438</v>
      </c>
      <c r="B296" s="48" t="s">
        <v>723</v>
      </c>
      <c r="C296" s="30">
        <v>20</v>
      </c>
      <c r="D296" s="241">
        <f t="shared" si="17"/>
        <v>800.38875430989617</v>
      </c>
      <c r="E296" s="242">
        <f t="shared" si="16"/>
        <v>566.44377357608641</v>
      </c>
      <c r="F296" s="255">
        <f t="shared" si="18"/>
        <v>453.15501886086912</v>
      </c>
      <c r="G296" s="287">
        <v>8.0393274052050963</v>
      </c>
      <c r="H296" s="297">
        <v>11.359622168178364</v>
      </c>
    </row>
    <row r="297" spans="1:18" s="6" customFormat="1" ht="15.75" customHeight="1">
      <c r="A297" s="393" t="s">
        <v>432</v>
      </c>
      <c r="B297" s="19" t="s">
        <v>723</v>
      </c>
      <c r="C297" s="31">
        <v>25</v>
      </c>
      <c r="D297" s="241">
        <f t="shared" si="17"/>
        <v>848.69624125641076</v>
      </c>
      <c r="E297" s="242">
        <f t="shared" si="16"/>
        <v>600.63150428896256</v>
      </c>
      <c r="F297" s="255">
        <f t="shared" si="18"/>
        <v>480.50520343117006</v>
      </c>
      <c r="G297" s="287">
        <v>8.5245412485961722</v>
      </c>
      <c r="H297" s="297">
        <v>12.045232500222266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6" customFormat="1" ht="15.75" customHeight="1" thickBot="1">
      <c r="A298" s="394" t="s">
        <v>442</v>
      </c>
      <c r="B298" s="25" t="s">
        <v>723</v>
      </c>
      <c r="C298" s="34">
        <v>32</v>
      </c>
      <c r="D298" s="241">
        <f t="shared" si="17"/>
        <v>1341.2431669855778</v>
      </c>
      <c r="E298" s="242">
        <f t="shared" si="16"/>
        <v>949.21228802809287</v>
      </c>
      <c r="F298" s="255">
        <f t="shared" si="18"/>
        <v>759.36983042247425</v>
      </c>
      <c r="G298" s="287">
        <v>13.47181965179931</v>
      </c>
      <c r="H298" s="297">
        <v>19.035769219101262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6" customFormat="1" ht="15.75" customHeight="1">
      <c r="A299" s="388" t="s">
        <v>439</v>
      </c>
      <c r="B299" s="48" t="s">
        <v>724</v>
      </c>
      <c r="C299" s="30">
        <v>20</v>
      </c>
      <c r="D299" s="241">
        <f t="shared" si="17"/>
        <v>816.40401965475462</v>
      </c>
      <c r="E299" s="242">
        <f t="shared" si="16"/>
        <v>577.77794998463128</v>
      </c>
      <c r="F299" s="255">
        <f t="shared" si="18"/>
        <v>462.22235998770503</v>
      </c>
      <c r="G299" s="287">
        <v>8.2001891875518034</v>
      </c>
      <c r="H299" s="297">
        <v>11.58692091801846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6" customFormat="1" ht="15.75" customHeight="1">
      <c r="A300" s="393" t="s">
        <v>433</v>
      </c>
      <c r="B300" s="19" t="s">
        <v>724</v>
      </c>
      <c r="C300" s="31">
        <v>25</v>
      </c>
      <c r="D300" s="241">
        <f t="shared" si="17"/>
        <v>829.55550943853621</v>
      </c>
      <c r="E300" s="242">
        <f t="shared" si="16"/>
        <v>587.08540147137262</v>
      </c>
      <c r="F300" s="255">
        <f t="shared" si="18"/>
        <v>469.66832117709811</v>
      </c>
      <c r="G300" s="287">
        <v>8.3322864111430963</v>
      </c>
      <c r="H300" s="297">
        <v>11.773575158333504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6" customFormat="1" ht="15.75" customHeight="1" thickBot="1">
      <c r="A301" s="394" t="s">
        <v>443</v>
      </c>
      <c r="B301" s="25" t="s">
        <v>724</v>
      </c>
      <c r="C301" s="34">
        <v>32</v>
      </c>
      <c r="D301" s="241">
        <f t="shared" si="17"/>
        <v>1067.2939786068973</v>
      </c>
      <c r="E301" s="242">
        <f t="shared" si="16"/>
        <v>755.33548603938789</v>
      </c>
      <c r="F301" s="255">
        <f t="shared" si="18"/>
        <v>604.26838883151026</v>
      </c>
      <c r="G301" s="287">
        <v>10.720197760678008</v>
      </c>
      <c r="H301" s="297">
        <v>15.147709502490057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6" customFormat="1" ht="15.75" customHeight="1">
      <c r="A302" s="405" t="s">
        <v>368</v>
      </c>
      <c r="B302" s="48" t="s">
        <v>730</v>
      </c>
      <c r="C302" s="30">
        <v>20</v>
      </c>
      <c r="D302" s="241">
        <f t="shared" si="17"/>
        <v>304.12900099111016</v>
      </c>
      <c r="E302" s="242">
        <f t="shared" si="16"/>
        <v>215.23538161635534</v>
      </c>
      <c r="F302" s="255">
        <f t="shared" si="18"/>
        <v>172.18830529308428</v>
      </c>
      <c r="G302" s="287">
        <v>3.0547563283714285</v>
      </c>
      <c r="H302" s="297">
        <v>4.3163906577164646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6" customFormat="1" ht="15.75" customHeight="1">
      <c r="A303" s="395" t="s">
        <v>369</v>
      </c>
      <c r="B303" s="19" t="s">
        <v>730</v>
      </c>
      <c r="C303" s="33">
        <v>25</v>
      </c>
      <c r="D303" s="241">
        <f t="shared" si="17"/>
        <v>312.18539836835816</v>
      </c>
      <c r="E303" s="242">
        <f t="shared" si="16"/>
        <v>220.93698112937136</v>
      </c>
      <c r="F303" s="255">
        <f t="shared" si="18"/>
        <v>176.74958490349709</v>
      </c>
      <c r="G303" s="287">
        <v>3.1356770258117312</v>
      </c>
      <c r="H303" s="297">
        <v>4.4307321320930599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6" customFormat="1" ht="15.75" customHeight="1" thickBot="1">
      <c r="A304" s="396" t="s">
        <v>370</v>
      </c>
      <c r="B304" s="25" t="s">
        <v>730</v>
      </c>
      <c r="C304" s="79">
        <v>32</v>
      </c>
      <c r="D304" s="241">
        <f t="shared" si="17"/>
        <v>323.26294476207403</v>
      </c>
      <c r="E304" s="242">
        <f t="shared" si="16"/>
        <v>228.77668045976833</v>
      </c>
      <c r="F304" s="255">
        <f t="shared" si="18"/>
        <v>183.02134436781466</v>
      </c>
      <c r="G304" s="287">
        <v>3.2469429847921463</v>
      </c>
      <c r="H304" s="297">
        <v>4.5879516593608773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6" customFormat="1" ht="15.75" customHeight="1">
      <c r="A305" s="388" t="s">
        <v>212</v>
      </c>
      <c r="B305" s="28" t="s">
        <v>725</v>
      </c>
      <c r="C305" s="30">
        <v>20</v>
      </c>
      <c r="D305" s="241">
        <f t="shared" si="17"/>
        <v>575.63059130552097</v>
      </c>
      <c r="E305" s="242">
        <f t="shared" si="16"/>
        <v>407.37999199659879</v>
      </c>
      <c r="F305" s="255">
        <f t="shared" si="18"/>
        <v>325.90399359727905</v>
      </c>
      <c r="G305" s="287">
        <v>5.7817938633419779</v>
      </c>
      <c r="H305" s="297">
        <v>8.1697125184045909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8" customFormat="1" ht="15.75" customHeight="1">
      <c r="A306" s="386" t="s">
        <v>213</v>
      </c>
      <c r="B306" s="15" t="s">
        <v>725</v>
      </c>
      <c r="C306" s="31" t="s">
        <v>210</v>
      </c>
      <c r="D306" s="241">
        <f t="shared" si="17"/>
        <v>751.65822379613701</v>
      </c>
      <c r="E306" s="242">
        <f t="shared" si="16"/>
        <v>531.95665035759737</v>
      </c>
      <c r="F306" s="255">
        <f t="shared" si="18"/>
        <v>425.56532028607791</v>
      </c>
      <c r="G306" s="287">
        <v>7.5498643944869759</v>
      </c>
      <c r="H306" s="297">
        <v>10.668007734929015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s="3" customFormat="1" ht="15.75" customHeight="1">
      <c r="A307" s="386" t="s">
        <v>214</v>
      </c>
      <c r="B307" s="15" t="s">
        <v>725</v>
      </c>
      <c r="C307" s="31">
        <v>32</v>
      </c>
      <c r="D307" s="241">
        <f t="shared" si="17"/>
        <v>1113.8300193802786</v>
      </c>
      <c r="E307" s="242">
        <f t="shared" si="16"/>
        <v>788.26954514631848</v>
      </c>
      <c r="F307" s="255">
        <f t="shared" si="18"/>
        <v>630.61563611705481</v>
      </c>
      <c r="G307" s="290">
        <v>11.187618705693351</v>
      </c>
      <c r="H307" s="300">
        <v>15.808178352835595</v>
      </c>
    </row>
    <row r="308" spans="1:18" s="6" customFormat="1" ht="15.75" customHeight="1">
      <c r="A308" s="386" t="s">
        <v>215</v>
      </c>
      <c r="B308" s="15" t="s">
        <v>725</v>
      </c>
      <c r="C308" s="31">
        <v>40</v>
      </c>
      <c r="D308" s="241">
        <f t="shared" si="17"/>
        <v>1490.1649578084925</v>
      </c>
      <c r="E308" s="242">
        <f t="shared" si="16"/>
        <v>1054.6058492284533</v>
      </c>
      <c r="F308" s="255">
        <f t="shared" si="18"/>
        <v>843.68467938276262</v>
      </c>
      <c r="G308" s="287">
        <v>14.967631565382657</v>
      </c>
      <c r="H308" s="297">
        <v>21.14936122954299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6" customFormat="1" ht="15.75" customHeight="1">
      <c r="A309" s="386" t="s">
        <v>216</v>
      </c>
      <c r="B309" s="15" t="s">
        <v>725</v>
      </c>
      <c r="C309" s="31">
        <v>50</v>
      </c>
      <c r="D309" s="241">
        <f t="shared" si="17"/>
        <v>3496.2729763653424</v>
      </c>
      <c r="E309" s="242">
        <f t="shared" si="16"/>
        <v>2474.3501798598331</v>
      </c>
      <c r="F309" s="255">
        <f t="shared" si="18"/>
        <v>1979.4801438878665</v>
      </c>
      <c r="G309" s="287">
        <v>35.117538825500652</v>
      </c>
      <c r="H309" s="297">
        <v>49.621311886829979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6" customFormat="1" ht="15.75" customHeight="1" thickBot="1">
      <c r="A310" s="387" t="s">
        <v>217</v>
      </c>
      <c r="B310" s="44" t="s">
        <v>725</v>
      </c>
      <c r="C310" s="34">
        <v>63</v>
      </c>
      <c r="D310" s="241">
        <f t="shared" si="17"/>
        <v>5178.6520156291062</v>
      </c>
      <c r="E310" s="242">
        <f t="shared" si="16"/>
        <v>3664.9880123560442</v>
      </c>
      <c r="F310" s="255">
        <f t="shared" si="18"/>
        <v>2931.9904098848356</v>
      </c>
      <c r="G310" s="287">
        <v>52.015822120294523</v>
      </c>
      <c r="H310" s="297">
        <v>73.498696628669762</v>
      </c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6" customFormat="1" ht="34.5" customHeight="1">
      <c r="A311" s="403" t="s">
        <v>218</v>
      </c>
      <c r="B311" s="206" t="s">
        <v>727</v>
      </c>
      <c r="C311" s="30">
        <v>20</v>
      </c>
      <c r="D311" s="241">
        <f t="shared" si="17"/>
        <v>958.03544809548009</v>
      </c>
      <c r="E311" s="242">
        <f t="shared" si="16"/>
        <v>678.01204291876797</v>
      </c>
      <c r="F311" s="255">
        <f t="shared" si="18"/>
        <v>542.4096343350144</v>
      </c>
      <c r="G311" s="287">
        <v>9.6227746723811105</v>
      </c>
      <c r="H311" s="297">
        <v>13.597043506026617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6" customFormat="1" ht="33" customHeight="1" thickBot="1">
      <c r="A312" s="406" t="s">
        <v>220</v>
      </c>
      <c r="B312" s="207" t="s">
        <v>727</v>
      </c>
      <c r="C312" s="34">
        <v>25</v>
      </c>
      <c r="D312" s="241">
        <f t="shared" si="17"/>
        <v>1113.8300193802786</v>
      </c>
      <c r="E312" s="242">
        <f t="shared" si="16"/>
        <v>788.26954514631848</v>
      </c>
      <c r="F312" s="255">
        <f t="shared" si="18"/>
        <v>630.61563611705481</v>
      </c>
      <c r="G312" s="287">
        <v>11.187618705693351</v>
      </c>
      <c r="H312" s="297">
        <v>15.808178352835595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6" customFormat="1" ht="31.5" customHeight="1">
      <c r="A313" s="403" t="s">
        <v>219</v>
      </c>
      <c r="B313" s="206" t="s">
        <v>728</v>
      </c>
      <c r="C313" s="30">
        <v>20</v>
      </c>
      <c r="D313" s="241">
        <f t="shared" si="17"/>
        <v>1293.9042641120582</v>
      </c>
      <c r="E313" s="242">
        <f t="shared" si="16"/>
        <v>915.71003473400663</v>
      </c>
      <c r="F313" s="255">
        <f t="shared" si="18"/>
        <v>732.56802778720532</v>
      </c>
      <c r="G313" s="287">
        <v>12.9963345364049</v>
      </c>
      <c r="H313" s="297">
        <v>18.363905643303109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6" customFormat="1" ht="33.75" customHeight="1" thickBot="1">
      <c r="A314" s="406" t="s">
        <v>221</v>
      </c>
      <c r="B314" s="207" t="s">
        <v>728</v>
      </c>
      <c r="C314" s="34">
        <v>25</v>
      </c>
      <c r="D314" s="241">
        <f t="shared" si="17"/>
        <v>1464.8736313012193</v>
      </c>
      <c r="E314" s="242">
        <f t="shared" si="16"/>
        <v>1036.7069040616429</v>
      </c>
      <c r="F314" s="255">
        <f t="shared" si="18"/>
        <v>829.36552324931438</v>
      </c>
      <c r="G314" s="287">
        <v>14.713598443091705</v>
      </c>
      <c r="H314" s="297">
        <v>20.790410767398665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6" customFormat="1" ht="15.75" customHeight="1">
      <c r="A315" s="388" t="s">
        <v>222</v>
      </c>
      <c r="B315" s="45" t="s">
        <v>726</v>
      </c>
      <c r="C315" s="30">
        <v>16</v>
      </c>
      <c r="D315" s="241">
        <f t="shared" si="17"/>
        <v>473.45363221614014</v>
      </c>
      <c r="E315" s="242">
        <f t="shared" si="16"/>
        <v>335.06825352268578</v>
      </c>
      <c r="F315" s="255">
        <f t="shared" si="18"/>
        <v>268.05460281814862</v>
      </c>
      <c r="G315" s="287">
        <v>4.7555000492865469</v>
      </c>
      <c r="H315" s="297">
        <v>6.7195526513415595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6" customFormat="1" ht="15.75" customHeight="1">
      <c r="A316" s="386" t="s">
        <v>224</v>
      </c>
      <c r="B316" s="20" t="s">
        <v>726</v>
      </c>
      <c r="C316" s="31" t="s">
        <v>223</v>
      </c>
      <c r="D316" s="241">
        <f t="shared" si="17"/>
        <v>473.45363221614014</v>
      </c>
      <c r="E316" s="242">
        <f t="shared" si="16"/>
        <v>335.06825352268578</v>
      </c>
      <c r="F316" s="255">
        <f t="shared" si="18"/>
        <v>268.05460281814862</v>
      </c>
      <c r="G316" s="287">
        <v>4.7555000492865469</v>
      </c>
      <c r="H316" s="297">
        <v>6.7195526513415595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6" customFormat="1" ht="15.75" customHeight="1">
      <c r="A317" s="386" t="s">
        <v>225</v>
      </c>
      <c r="B317" s="20" t="s">
        <v>726</v>
      </c>
      <c r="C317" s="31">
        <v>25</v>
      </c>
      <c r="D317" s="241">
        <f t="shared" si="17"/>
        <v>631.27150962152029</v>
      </c>
      <c r="E317" s="242">
        <f t="shared" si="16"/>
        <v>446.75767136358115</v>
      </c>
      <c r="F317" s="255">
        <f t="shared" si="18"/>
        <v>357.40613709086495</v>
      </c>
      <c r="G317" s="287">
        <v>6.340666732382064</v>
      </c>
      <c r="H317" s="297">
        <v>8.9594035351220818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6" customFormat="1" ht="15.75" customHeight="1">
      <c r="A318" s="386" t="s">
        <v>226</v>
      </c>
      <c r="B318" s="20" t="s">
        <v>726</v>
      </c>
      <c r="C318" s="31" t="s">
        <v>211</v>
      </c>
      <c r="D318" s="241">
        <f t="shared" si="17"/>
        <v>904.41783590006253</v>
      </c>
      <c r="E318" s="242">
        <f t="shared" si="16"/>
        <v>640.06627916513048</v>
      </c>
      <c r="F318" s="255">
        <f t="shared" si="18"/>
        <v>512.05302333210443</v>
      </c>
      <c r="G318" s="287">
        <v>9.0842244531243015</v>
      </c>
      <c r="H318" s="297">
        <v>12.836068526280672</v>
      </c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6" customFormat="1" ht="15.75" customHeight="1">
      <c r="A319" s="386" t="s">
        <v>227</v>
      </c>
      <c r="B319" s="20" t="s">
        <v>726</v>
      </c>
      <c r="C319" s="31">
        <v>40</v>
      </c>
      <c r="D319" s="241">
        <f t="shared" si="17"/>
        <v>1390.0113048396936</v>
      </c>
      <c r="E319" s="242">
        <f t="shared" si="16"/>
        <v>983.7260263678852</v>
      </c>
      <c r="F319" s="255">
        <f t="shared" si="18"/>
        <v>786.98082109430811</v>
      </c>
      <c r="G319" s="287">
        <v>13.961660401110503</v>
      </c>
      <c r="H319" s="297">
        <v>19.727917399451503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6" customFormat="1" ht="15.75" customHeight="1">
      <c r="A320" s="386" t="s">
        <v>228</v>
      </c>
      <c r="B320" s="20" t="s">
        <v>726</v>
      </c>
      <c r="C320" s="31">
        <v>50</v>
      </c>
      <c r="D320" s="241">
        <f t="shared" si="17"/>
        <v>2093.1101817418676</v>
      </c>
      <c r="E320" s="242">
        <f t="shared" si="16"/>
        <v>1481.3167020052069</v>
      </c>
      <c r="F320" s="255">
        <f t="shared" si="18"/>
        <v>1185.0533616041655</v>
      </c>
      <c r="G320" s="287">
        <v>21.023781200798858</v>
      </c>
      <c r="H320" s="297">
        <v>29.706740247063436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6" customFormat="1" ht="15.75" customHeight="1">
      <c r="A321" s="398" t="s">
        <v>229</v>
      </c>
      <c r="B321" s="74" t="s">
        <v>726</v>
      </c>
      <c r="C321" s="50">
        <v>63</v>
      </c>
      <c r="D321" s="241">
        <f t="shared" si="17"/>
        <v>3043.0524053550203</v>
      </c>
      <c r="E321" s="242">
        <f t="shared" si="16"/>
        <v>2153.6010824705959</v>
      </c>
      <c r="F321" s="255">
        <f t="shared" si="18"/>
        <v>1722.8808659764768</v>
      </c>
      <c r="G321" s="287">
        <v>30.565265274046865</v>
      </c>
      <c r="H321" s="297">
        <v>43.188919605203871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6" customFormat="1" ht="15.75" customHeight="1">
      <c r="A322" s="439" t="s">
        <v>1278</v>
      </c>
      <c r="B322" s="452" t="s">
        <v>1312</v>
      </c>
      <c r="C322" s="440">
        <v>20</v>
      </c>
      <c r="D322" s="241">
        <f t="shared" si="17"/>
        <v>1219.647021</v>
      </c>
      <c r="E322" s="242">
        <f t="shared" si="16"/>
        <v>865.57651746657302</v>
      </c>
      <c r="F322" s="255">
        <f t="shared" si="18"/>
        <v>692.4612139732584</v>
      </c>
      <c r="G322" s="433">
        <v>12.284808029999999</v>
      </c>
      <c r="H322" s="297">
        <v>17.309999999999999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6" customFormat="1" ht="15.75" customHeight="1">
      <c r="A323" s="438" t="s">
        <v>1279</v>
      </c>
      <c r="B323" s="20" t="s">
        <v>1312</v>
      </c>
      <c r="C323" s="436">
        <v>25</v>
      </c>
      <c r="D323" s="241">
        <f t="shared" si="17"/>
        <v>1548.6910180000002</v>
      </c>
      <c r="E323" s="242">
        <f t="shared" si="16"/>
        <v>1098.6912734834523</v>
      </c>
      <c r="F323" s="255">
        <f t="shared" si="18"/>
        <v>878.95301878676185</v>
      </c>
      <c r="G323" s="433">
        <v>15.593319720000004</v>
      </c>
      <c r="H323" s="297">
        <v>21.98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6" customFormat="1" ht="30.75" customHeight="1">
      <c r="A324" s="403" t="s">
        <v>329</v>
      </c>
      <c r="B324" s="206" t="s">
        <v>729</v>
      </c>
      <c r="C324" s="30">
        <v>20</v>
      </c>
      <c r="D324" s="241">
        <f t="shared" si="17"/>
        <v>1190.7156519623866</v>
      </c>
      <c r="E324" s="242">
        <f t="shared" si="16"/>
        <v>842.68233845342127</v>
      </c>
      <c r="F324" s="255">
        <f t="shared" si="18"/>
        <v>674.14587076273699</v>
      </c>
      <c r="G324" s="287">
        <v>11.959879397457833</v>
      </c>
      <c r="H324" s="297">
        <v>16.899387757754308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6" customFormat="1" ht="30.75" customHeight="1" thickBot="1">
      <c r="A325" s="406" t="s">
        <v>453</v>
      </c>
      <c r="B325" s="207" t="s">
        <v>729</v>
      </c>
      <c r="C325" s="34">
        <v>25</v>
      </c>
      <c r="D325" s="241">
        <f t="shared" si="17"/>
        <v>1354.603447729512</v>
      </c>
      <c r="E325" s="242">
        <f t="shared" si="16"/>
        <v>958.66750313435102</v>
      </c>
      <c r="F325" s="255">
        <f t="shared" si="18"/>
        <v>766.93400250748084</v>
      </c>
      <c r="G325" s="287">
        <v>13.606014029903177</v>
      </c>
      <c r="H325" s="297">
        <v>19.225386752449463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6" customFormat="1" ht="15.75" customHeight="1">
      <c r="A326" s="388" t="s">
        <v>236</v>
      </c>
      <c r="B326" s="28" t="s">
        <v>731</v>
      </c>
      <c r="C326" s="30" t="s">
        <v>37</v>
      </c>
      <c r="D326" s="241">
        <f t="shared" si="17"/>
        <v>330.46599881675519</v>
      </c>
      <c r="E326" s="242">
        <f t="shared" si="16"/>
        <v>233.8743596788174</v>
      </c>
      <c r="F326" s="255">
        <f t="shared" si="18"/>
        <v>187.09948774305391</v>
      </c>
      <c r="G326" s="287">
        <v>3.3192924644058381</v>
      </c>
      <c r="H326" s="297">
        <v>4.6901819469274395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6" customFormat="1" ht="15.75" customHeight="1">
      <c r="A327" s="386" t="s">
        <v>237</v>
      </c>
      <c r="B327" s="15" t="s">
        <v>731</v>
      </c>
      <c r="C327" s="31" t="s">
        <v>39</v>
      </c>
      <c r="D327" s="241">
        <f t="shared" si="17"/>
        <v>517.63258221739522</v>
      </c>
      <c r="E327" s="242">
        <f t="shared" si="16"/>
        <v>366.33417401018301</v>
      </c>
      <c r="F327" s="255">
        <f t="shared" si="18"/>
        <v>293.06733920814639</v>
      </c>
      <c r="G327" s="287">
        <v>5.1992457185825955</v>
      </c>
      <c r="H327" s="297">
        <v>7.3465681823553695</v>
      </c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6" customFormat="1" ht="15.75" customHeight="1">
      <c r="A328" s="386" t="s">
        <v>238</v>
      </c>
      <c r="B328" s="15" t="s">
        <v>731</v>
      </c>
      <c r="C328" s="31" t="s">
        <v>41</v>
      </c>
      <c r="D328" s="241">
        <f t="shared" si="17"/>
        <v>663.8564754991454</v>
      </c>
      <c r="E328" s="242">
        <f t="shared" si="16"/>
        <v>469.81840395656246</v>
      </c>
      <c r="F328" s="255">
        <f t="shared" si="18"/>
        <v>375.85472316524999</v>
      </c>
      <c r="G328" s="287">
        <v>6.6679591984081892</v>
      </c>
      <c r="H328" s="297">
        <v>9.4218699287834404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6" customFormat="1" ht="15.75" customHeight="1" thickBot="1">
      <c r="A329" s="387" t="s">
        <v>351</v>
      </c>
      <c r="B329" s="44" t="s">
        <v>731</v>
      </c>
      <c r="C329" s="34">
        <v>40</v>
      </c>
      <c r="D329" s="241">
        <f t="shared" si="17"/>
        <v>1182.4638836717522</v>
      </c>
      <c r="E329" s="242">
        <f t="shared" si="16"/>
        <v>836.84247283305467</v>
      </c>
      <c r="F329" s="255">
        <f t="shared" si="18"/>
        <v>669.47397826644374</v>
      </c>
      <c r="G329" s="287">
        <v>11.876996340189622</v>
      </c>
      <c r="H329" s="297">
        <v>16.782273456114996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6" customFormat="1" ht="15.75" customHeight="1">
      <c r="A330" s="388" t="s">
        <v>352</v>
      </c>
      <c r="B330" s="48" t="s">
        <v>732</v>
      </c>
      <c r="C330" s="30" t="s">
        <v>355</v>
      </c>
      <c r="D330" s="241">
        <f t="shared" si="17"/>
        <v>278.80022319053683</v>
      </c>
      <c r="E330" s="242">
        <f t="shared" si="16"/>
        <v>197.30993176443002</v>
      </c>
      <c r="F330" s="255">
        <f t="shared" si="18"/>
        <v>157.847945411544</v>
      </c>
      <c r="G330" s="287">
        <v>2.8003470348674622</v>
      </c>
      <c r="H330" s="297">
        <v>3.9569086631895209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6" customFormat="1" ht="15.75" customHeight="1">
      <c r="A331" s="386" t="s">
        <v>353</v>
      </c>
      <c r="B331" s="19" t="s">
        <v>732</v>
      </c>
      <c r="C331" s="31" t="s">
        <v>356</v>
      </c>
      <c r="D331" s="241">
        <f t="shared" si="17"/>
        <v>430.87307220355689</v>
      </c>
      <c r="E331" s="242">
        <f t="shared" si="16"/>
        <v>304.93353090866458</v>
      </c>
      <c r="F331" s="255">
        <f t="shared" si="18"/>
        <v>243.94682472693165</v>
      </c>
      <c r="G331" s="287">
        <v>4.3278090538860781</v>
      </c>
      <c r="H331" s="297">
        <v>6.1152224794747143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6" customFormat="1" ht="15.75" customHeight="1" thickBot="1">
      <c r="A332" s="387" t="s">
        <v>354</v>
      </c>
      <c r="B332" s="25" t="s">
        <v>732</v>
      </c>
      <c r="C332" s="34" t="s">
        <v>748</v>
      </c>
      <c r="D332" s="241">
        <f t="shared" si="17"/>
        <v>722.34603281184525</v>
      </c>
      <c r="E332" s="242">
        <f t="shared" si="16"/>
        <v>511.21209593511412</v>
      </c>
      <c r="F332" s="255">
        <f t="shared" si="18"/>
        <v>408.96967674809127</v>
      </c>
      <c r="G332" s="287">
        <v>7.2554445903384241</v>
      </c>
      <c r="H332" s="297">
        <v>10.251990627354667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6" customFormat="1" ht="15.75" customHeight="1">
      <c r="A333" s="388" t="s">
        <v>357</v>
      </c>
      <c r="B333" s="48" t="s">
        <v>733</v>
      </c>
      <c r="C333" s="30" t="s">
        <v>355</v>
      </c>
      <c r="D333" s="241">
        <f t="shared" si="17"/>
        <v>376.28281871170356</v>
      </c>
      <c r="E333" s="242">
        <f t="shared" si="16"/>
        <v>266.29941839534962</v>
      </c>
      <c r="F333" s="255">
        <f t="shared" si="18"/>
        <v>213.03953471627969</v>
      </c>
      <c r="G333" s="287">
        <v>3.7794893547511901</v>
      </c>
      <c r="H333" s="297">
        <v>5.3404431608082348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6" customFormat="1" ht="15.75" customHeight="1">
      <c r="A334" s="386" t="s">
        <v>358</v>
      </c>
      <c r="B334" s="19" t="s">
        <v>733</v>
      </c>
      <c r="C334" s="31" t="s">
        <v>356</v>
      </c>
      <c r="D334" s="241">
        <f t="shared" si="17"/>
        <v>583.92074717178878</v>
      </c>
      <c r="E334" s="242">
        <f t="shared" si="16"/>
        <v>413.24702491920851</v>
      </c>
      <c r="F334" s="255">
        <f t="shared" si="18"/>
        <v>330.59761993536682</v>
      </c>
      <c r="G334" s="287">
        <v>5.8650624961035334</v>
      </c>
      <c r="H334" s="297">
        <v>8.2873716407360973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6" customFormat="1" ht="15.75" customHeight="1" thickBot="1">
      <c r="A335" s="387" t="s">
        <v>359</v>
      </c>
      <c r="B335" s="25" t="s">
        <v>733</v>
      </c>
      <c r="C335" s="34" t="s">
        <v>748</v>
      </c>
      <c r="D335" s="241">
        <f t="shared" si="17"/>
        <v>985.54904071899534</v>
      </c>
      <c r="E335" s="242">
        <f t="shared" si="16"/>
        <v>697.48370983859695</v>
      </c>
      <c r="F335" s="255">
        <f t="shared" si="18"/>
        <v>557.98696787087761</v>
      </c>
      <c r="G335" s="287">
        <v>9.8991288540244895</v>
      </c>
      <c r="H335" s="297">
        <v>13.987533770925193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221" customFormat="1" ht="15.75" customHeight="1">
      <c r="A336" s="388" t="s">
        <v>646</v>
      </c>
      <c r="B336" s="48" t="s">
        <v>734</v>
      </c>
      <c r="C336" s="30" t="s">
        <v>355</v>
      </c>
      <c r="D336" s="241">
        <f t="shared" si="17"/>
        <v>358.68275212899874</v>
      </c>
      <c r="E336" s="242">
        <f t="shared" si="16"/>
        <v>253.84366101918127</v>
      </c>
      <c r="F336" s="255">
        <f t="shared" si="18"/>
        <v>203.074928815345</v>
      </c>
      <c r="G336" s="287">
        <v>3.6027093877040901</v>
      </c>
      <c r="H336" s="297">
        <v>5.0906519119460611</v>
      </c>
      <c r="I336" s="202"/>
      <c r="J336" s="202"/>
      <c r="K336" s="202"/>
      <c r="L336" s="202"/>
      <c r="M336" s="202"/>
      <c r="N336" s="202"/>
      <c r="O336" s="202"/>
      <c r="P336" s="202"/>
      <c r="Q336" s="202"/>
      <c r="R336" s="202"/>
    </row>
    <row r="337" spans="1:18" s="221" customFormat="1" ht="15.75" customHeight="1" thickBot="1">
      <c r="A337" s="387" t="s">
        <v>647</v>
      </c>
      <c r="B337" s="25" t="s">
        <v>734</v>
      </c>
      <c r="C337" s="34" t="s">
        <v>356</v>
      </c>
      <c r="D337" s="241">
        <f t="shared" si="17"/>
        <v>526.6609005089706</v>
      </c>
      <c r="E337" s="242">
        <f t="shared" si="16"/>
        <v>372.72361246067118</v>
      </c>
      <c r="F337" s="255">
        <f t="shared" si="18"/>
        <v>298.17888996853696</v>
      </c>
      <c r="G337" s="287">
        <v>5.2899286601825901</v>
      </c>
      <c r="H337" s="297">
        <v>7.4747037715351254</v>
      </c>
      <c r="I337" s="202"/>
      <c r="J337" s="202"/>
      <c r="K337" s="202"/>
      <c r="L337" s="202"/>
      <c r="M337" s="202"/>
      <c r="N337" s="202"/>
      <c r="O337" s="202"/>
      <c r="P337" s="202"/>
      <c r="Q337" s="202"/>
      <c r="R337" s="202"/>
    </row>
    <row r="338" spans="1:18" s="221" customFormat="1" ht="15.75" customHeight="1">
      <c r="A338" s="407" t="s">
        <v>648</v>
      </c>
      <c r="B338" s="59" t="s">
        <v>735</v>
      </c>
      <c r="C338" s="81" t="s">
        <v>355</v>
      </c>
      <c r="D338" s="241">
        <f t="shared" si="17"/>
        <v>415.00483717404825</v>
      </c>
      <c r="E338" s="242">
        <f t="shared" si="16"/>
        <v>293.70340944368098</v>
      </c>
      <c r="F338" s="255">
        <f t="shared" si="18"/>
        <v>234.96272755494479</v>
      </c>
      <c r="G338" s="287">
        <v>4.1684240849468832</v>
      </c>
      <c r="H338" s="297">
        <v>5.890010476631808</v>
      </c>
      <c r="I338" s="202"/>
      <c r="J338" s="202"/>
      <c r="K338" s="202"/>
      <c r="L338" s="202"/>
      <c r="M338" s="202"/>
      <c r="N338" s="202"/>
      <c r="O338" s="202"/>
      <c r="P338" s="202"/>
      <c r="Q338" s="202"/>
      <c r="R338" s="202"/>
    </row>
    <row r="339" spans="1:18" s="221" customFormat="1" ht="15.75" customHeight="1" thickBot="1">
      <c r="A339" s="387" t="s">
        <v>649</v>
      </c>
      <c r="B339" s="25" t="s">
        <v>735</v>
      </c>
      <c r="C339" s="34" t="s">
        <v>356</v>
      </c>
      <c r="D339" s="241">
        <f t="shared" si="17"/>
        <v>616.57861523001441</v>
      </c>
      <c r="E339" s="242">
        <f t="shared" si="16"/>
        <v>436.35935117346867</v>
      </c>
      <c r="F339" s="255">
        <f t="shared" si="18"/>
        <v>349.08748093877495</v>
      </c>
      <c r="G339" s="287">
        <v>6.1930872119210809</v>
      </c>
      <c r="H339" s="297">
        <v>8.7508727081386848</v>
      </c>
      <c r="I339" s="202"/>
      <c r="J339" s="202"/>
      <c r="K339" s="202"/>
      <c r="L339" s="202"/>
      <c r="M339" s="202"/>
      <c r="N339" s="202"/>
      <c r="O339" s="202"/>
      <c r="P339" s="202"/>
      <c r="Q339" s="202"/>
      <c r="R339" s="202"/>
    </row>
    <row r="340" spans="1:18" s="6" customFormat="1" ht="15.75" customHeight="1">
      <c r="A340" s="388" t="s">
        <v>239</v>
      </c>
      <c r="B340" s="58" t="s">
        <v>736</v>
      </c>
      <c r="C340" s="30">
        <v>40</v>
      </c>
      <c r="D340" s="241">
        <f t="shared" si="17"/>
        <v>92.648569838351463</v>
      </c>
      <c r="E340" s="242">
        <f t="shared" si="16"/>
        <v>65.568394399684408</v>
      </c>
      <c r="F340" s="255">
        <f t="shared" si="18"/>
        <v>52.454715519747523</v>
      </c>
      <c r="G340" s="287">
        <v>0.93058802056348155</v>
      </c>
      <c r="H340" s="297">
        <v>1.3149269553308438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6" customFormat="1" ht="15.75" customHeight="1">
      <c r="A341" s="393" t="s">
        <v>240</v>
      </c>
      <c r="B341" s="21" t="s">
        <v>736</v>
      </c>
      <c r="C341" s="31">
        <v>50</v>
      </c>
      <c r="D341" s="241">
        <f t="shared" si="17"/>
        <v>143.00105344615116</v>
      </c>
      <c r="E341" s="242">
        <f t="shared" si="16"/>
        <v>101.20339135603463</v>
      </c>
      <c r="F341" s="255">
        <f t="shared" si="18"/>
        <v>80.962713084827698</v>
      </c>
      <c r="G341" s="287">
        <v>1.4363423795653736</v>
      </c>
      <c r="H341" s="297">
        <v>2.0295611701845631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6" customFormat="1" ht="15.75" customHeight="1">
      <c r="A342" s="393" t="s">
        <v>241</v>
      </c>
      <c r="B342" s="21" t="s">
        <v>736</v>
      </c>
      <c r="C342" s="31">
        <v>63</v>
      </c>
      <c r="D342" s="241">
        <f t="shared" si="17"/>
        <v>248.14194944455636</v>
      </c>
      <c r="E342" s="242">
        <f t="shared" si="16"/>
        <v>166.23224941593602</v>
      </c>
      <c r="F342" s="255">
        <f t="shared" si="18"/>
        <v>132.98579953274881</v>
      </c>
      <c r="G342" s="372">
        <v>2.3592729600000002</v>
      </c>
      <c r="H342" s="300">
        <v>3.521787099814734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6" customFormat="1" ht="15.75" customHeight="1">
      <c r="A343" s="393" t="s">
        <v>242</v>
      </c>
      <c r="B343" s="21" t="s">
        <v>736</v>
      </c>
      <c r="C343" s="31">
        <v>75</v>
      </c>
      <c r="D343" s="241">
        <f t="shared" si="17"/>
        <v>395.77052115730567</v>
      </c>
      <c r="E343" s="242">
        <f t="shared" si="16"/>
        <v>280.09107607691271</v>
      </c>
      <c r="F343" s="255">
        <f t="shared" si="18"/>
        <v>224.07286086153016</v>
      </c>
      <c r="G343" s="287">
        <v>3.9752292617548717</v>
      </c>
      <c r="H343" s="297">
        <v>5.6170249287502338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6" customFormat="1" ht="15.75" customHeight="1">
      <c r="A344" s="393" t="s">
        <v>243</v>
      </c>
      <c r="B344" s="21" t="s">
        <v>736</v>
      </c>
      <c r="C344" s="31">
        <v>90</v>
      </c>
      <c r="D344" s="241">
        <f t="shared" ref="D344:D425" si="19">H344*$D$2</f>
        <v>520.64468050464893</v>
      </c>
      <c r="E344" s="242">
        <f t="shared" si="16"/>
        <v>368.46586852866119</v>
      </c>
      <c r="F344" s="255">
        <f t="shared" ref="F344:F425" si="20">E344-(E344/100*20)</f>
        <v>294.77269482292894</v>
      </c>
      <c r="G344" s="287">
        <v>5.2295000720795635</v>
      </c>
      <c r="H344" s="297">
        <v>7.389317781587458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6" customFormat="1" ht="15.75" customHeight="1">
      <c r="A345" s="393" t="s">
        <v>244</v>
      </c>
      <c r="B345" s="21" t="s">
        <v>736</v>
      </c>
      <c r="C345" s="31">
        <v>110</v>
      </c>
      <c r="D345" s="241">
        <f t="shared" si="19"/>
        <v>1062.3577210595067</v>
      </c>
      <c r="E345" s="242">
        <f t="shared" si="16"/>
        <v>711.68181781197609</v>
      </c>
      <c r="F345" s="255">
        <f t="shared" si="20"/>
        <v>569.34545424958083</v>
      </c>
      <c r="G345" s="376">
        <v>10.10063736</v>
      </c>
      <c r="H345" s="300">
        <v>15.077651021081829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6" customFormat="1" ht="15.75" customHeight="1" thickBot="1">
      <c r="A346" s="394" t="s">
        <v>469</v>
      </c>
      <c r="B346" s="60" t="s">
        <v>1233</v>
      </c>
      <c r="C346" s="34">
        <v>125</v>
      </c>
      <c r="D346" s="241">
        <f t="shared" si="19"/>
        <v>1004.7467660000001</v>
      </c>
      <c r="E346" s="242">
        <f t="shared" si="16"/>
        <v>693.55358198500005</v>
      </c>
      <c r="F346" s="255">
        <f t="shared" si="20"/>
        <v>554.842865588</v>
      </c>
      <c r="G346" s="303">
        <v>9.8433499999999992</v>
      </c>
      <c r="H346" s="304">
        <v>14.26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6" customFormat="1" ht="15.75" customHeight="1">
      <c r="A347" s="388" t="s">
        <v>404</v>
      </c>
      <c r="B347" s="46" t="s">
        <v>737</v>
      </c>
      <c r="C347" s="30" t="s">
        <v>625</v>
      </c>
      <c r="D347" s="241">
        <f t="shared" si="19"/>
        <v>1178.5360232397638</v>
      </c>
      <c r="E347" s="242">
        <f t="shared" ref="E347:E353" si="21">G347*$D$2</f>
        <v>834.0626835454176</v>
      </c>
      <c r="F347" s="255">
        <f t="shared" si="20"/>
        <v>667.25014683633412</v>
      </c>
      <c r="G347" s="287">
        <v>11.837543816844347</v>
      </c>
      <c r="H347" s="297">
        <v>16.726526782768495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6" customFormat="1" ht="15.75" customHeight="1">
      <c r="A348" s="393" t="s">
        <v>405</v>
      </c>
      <c r="B348" s="17" t="s">
        <v>737</v>
      </c>
      <c r="C348" s="31" t="s">
        <v>626</v>
      </c>
      <c r="D348" s="241">
        <f t="shared" si="19"/>
        <v>1473.6896657442546</v>
      </c>
      <c r="E348" s="242">
        <f t="shared" si="21"/>
        <v>1042.9461069377442</v>
      </c>
      <c r="F348" s="255">
        <f t="shared" si="20"/>
        <v>834.35688555019533</v>
      </c>
      <c r="G348" s="287">
        <v>14.802149146636051</v>
      </c>
      <c r="H348" s="297">
        <v>20.915533490269596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6" customFormat="1" ht="15.75" customHeight="1">
      <c r="A349" s="393" t="s">
        <v>406</v>
      </c>
      <c r="B349" s="17" t="s">
        <v>737</v>
      </c>
      <c r="C349" s="31" t="s">
        <v>627</v>
      </c>
      <c r="D349" s="241">
        <f t="shared" si="19"/>
        <v>1827.0426180383636</v>
      </c>
      <c r="E349" s="242">
        <f t="shared" si="21"/>
        <v>1293.0178109989806</v>
      </c>
      <c r="F349" s="255">
        <f t="shared" si="20"/>
        <v>1034.4142487991844</v>
      </c>
      <c r="G349" s="287">
        <v>18.351324541457107</v>
      </c>
      <c r="H349" s="297">
        <v>25.930541520376551</v>
      </c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6" customFormat="1" ht="15.75" customHeight="1">
      <c r="A350" s="393" t="s">
        <v>407</v>
      </c>
      <c r="B350" s="17" t="s">
        <v>737</v>
      </c>
      <c r="C350" s="31" t="s">
        <v>628</v>
      </c>
      <c r="D350" s="241">
        <f t="shared" si="19"/>
        <v>2003.719094185418</v>
      </c>
      <c r="E350" s="242">
        <f t="shared" si="21"/>
        <v>1418.0536630295987</v>
      </c>
      <c r="F350" s="255">
        <f t="shared" si="20"/>
        <v>1134.4429304236789</v>
      </c>
      <c r="G350" s="287">
        <v>20.125912238867635</v>
      </c>
      <c r="H350" s="297">
        <v>28.438045535430028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6" customFormat="1" ht="15.75" customHeight="1">
      <c r="A351" s="393" t="s">
        <v>408</v>
      </c>
      <c r="B351" s="17" t="s">
        <v>737</v>
      </c>
      <c r="C351" s="31" t="s">
        <v>629</v>
      </c>
      <c r="D351" s="241">
        <f t="shared" si="19"/>
        <v>2592.9871058053004</v>
      </c>
      <c r="E351" s="242">
        <f t="shared" si="21"/>
        <v>1835.0850048023076</v>
      </c>
      <c r="F351" s="255">
        <f t="shared" si="20"/>
        <v>1468.0680038418461</v>
      </c>
      <c r="G351" s="287">
        <v>26.044684147289811</v>
      </c>
      <c r="H351" s="297">
        <v>36.801308926814279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6" customFormat="1" ht="15.75" customHeight="1">
      <c r="A352" s="393" t="s">
        <v>412</v>
      </c>
      <c r="B352" s="17" t="s">
        <v>737</v>
      </c>
      <c r="C352" s="31" t="s">
        <v>630</v>
      </c>
      <c r="D352" s="241">
        <f t="shared" si="19"/>
        <v>2946.3400580994094</v>
      </c>
      <c r="E352" s="242">
        <f t="shared" si="21"/>
        <v>2085.1567088635438</v>
      </c>
      <c r="F352" s="255">
        <f t="shared" si="20"/>
        <v>1668.125367090835</v>
      </c>
      <c r="G352" s="287">
        <v>29.593859542110867</v>
      </c>
      <c r="H352" s="297">
        <v>41.816316956921234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6" customFormat="1" ht="15.75" customHeight="1" thickBot="1">
      <c r="A353" s="394" t="s">
        <v>470</v>
      </c>
      <c r="B353" s="47" t="s">
        <v>1114</v>
      </c>
      <c r="C353" s="34" t="s">
        <v>631</v>
      </c>
      <c r="D353" s="241">
        <f t="shared" si="19"/>
        <v>4360.7911406649473</v>
      </c>
      <c r="E353" s="242">
        <f t="shared" si="21"/>
        <v>3086.1790301204351</v>
      </c>
      <c r="F353" s="255">
        <f t="shared" si="20"/>
        <v>2468.9432240963479</v>
      </c>
      <c r="G353" s="287">
        <v>43.800999872556346</v>
      </c>
      <c r="H353" s="297">
        <v>61.89109910096704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6" customFormat="1" ht="15.75" customHeight="1">
      <c r="A354" s="443" t="s">
        <v>1288</v>
      </c>
      <c r="B354" s="46" t="s">
        <v>1286</v>
      </c>
      <c r="C354" s="446">
        <v>40</v>
      </c>
      <c r="D354" s="241">
        <f t="shared" si="19"/>
        <v>1084.9576325649091</v>
      </c>
      <c r="E354" s="242">
        <f t="shared" ref="E354:E362" si="22">G354*$D$2</f>
        <v>769.47349827298513</v>
      </c>
      <c r="F354" s="255">
        <f t="shared" ref="F354:F362" si="23">E354-(E354/100*20)</f>
        <v>615.57879861838808</v>
      </c>
      <c r="G354" s="433">
        <v>10.920853350000002</v>
      </c>
      <c r="H354" s="297">
        <f>G354+(G354/100*41)</f>
        <v>15.398403223500001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6" customFormat="1" ht="15.75" customHeight="1">
      <c r="A355" s="443" t="s">
        <v>1289</v>
      </c>
      <c r="B355" s="17" t="s">
        <v>1286</v>
      </c>
      <c r="C355" s="441">
        <v>50</v>
      </c>
      <c r="D355" s="241">
        <f t="shared" si="19"/>
        <v>1306.5270393840722</v>
      </c>
      <c r="E355" s="242">
        <f t="shared" si="22"/>
        <v>926.61492154898735</v>
      </c>
      <c r="F355" s="255">
        <f t="shared" si="23"/>
        <v>741.29193723918991</v>
      </c>
      <c r="G355" s="433">
        <v>13.151103570000004</v>
      </c>
      <c r="H355" s="297">
        <f t="shared" ref="H355:H371" si="24">G355+(G355/100*41)</f>
        <v>18.543056033700005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6" customFormat="1" ht="15.75" customHeight="1">
      <c r="A356" s="444" t="s">
        <v>1290</v>
      </c>
      <c r="B356" s="17" t="s">
        <v>1286</v>
      </c>
      <c r="C356" s="437">
        <v>63</v>
      </c>
      <c r="D356" s="241">
        <f t="shared" si="19"/>
        <v>1663.6017032661941</v>
      </c>
      <c r="E356" s="242">
        <f t="shared" si="22"/>
        <v>1179.8593640185775</v>
      </c>
      <c r="F356" s="255">
        <f t="shared" si="23"/>
        <v>943.88749121486194</v>
      </c>
      <c r="G356" s="433">
        <v>16.745308470000005</v>
      </c>
      <c r="H356" s="297">
        <f t="shared" si="24"/>
        <v>23.610884942700007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6" customFormat="1" ht="15.75" customHeight="1">
      <c r="A357" s="444" t="s">
        <v>1291</v>
      </c>
      <c r="B357" s="17" t="s">
        <v>1286</v>
      </c>
      <c r="C357" s="437">
        <v>75</v>
      </c>
      <c r="D357" s="241">
        <f t="shared" si="19"/>
        <v>1962.0794992291983</v>
      </c>
      <c r="E357" s="242">
        <f t="shared" si="22"/>
        <v>1391.545744134183</v>
      </c>
      <c r="F357" s="255">
        <f t="shared" si="23"/>
        <v>1113.2365953073463</v>
      </c>
      <c r="G357" s="433">
        <v>19.749695129999999</v>
      </c>
      <c r="H357" s="297">
        <f t="shared" si="24"/>
        <v>27.847070133300001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6" customFormat="1" ht="15.75" customHeight="1">
      <c r="A358" s="444" t="s">
        <v>1292</v>
      </c>
      <c r="B358" s="17" t="s">
        <v>1286</v>
      </c>
      <c r="C358" s="437">
        <v>90</v>
      </c>
      <c r="D358" s="241">
        <f t="shared" si="19"/>
        <v>2349.3681731321153</v>
      </c>
      <c r="E358" s="242">
        <f t="shared" si="22"/>
        <v>1666.2185625050465</v>
      </c>
      <c r="F358" s="255">
        <f t="shared" si="23"/>
        <v>1332.9748500040373</v>
      </c>
      <c r="G358" s="433">
        <v>23.648025060000005</v>
      </c>
      <c r="H358" s="297">
        <f t="shared" si="24"/>
        <v>33.343715334600006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6" customFormat="1" ht="15.75" customHeight="1">
      <c r="A359" s="444" t="s">
        <v>1293</v>
      </c>
      <c r="B359" s="17" t="s">
        <v>1286</v>
      </c>
      <c r="C359" s="442">
        <v>110</v>
      </c>
      <c r="D359" s="241">
        <f t="shared" si="19"/>
        <v>2498.6070711136176</v>
      </c>
      <c r="E359" s="242">
        <f t="shared" si="22"/>
        <v>1772.0617525628493</v>
      </c>
      <c r="F359" s="255">
        <f t="shared" si="23"/>
        <v>1417.6494020502794</v>
      </c>
      <c r="G359" s="433">
        <v>25.150218390000003</v>
      </c>
      <c r="H359" s="297">
        <f t="shared" si="24"/>
        <v>35.461807929900004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6" customFormat="1" ht="15.75" customHeight="1">
      <c r="A360" s="444" t="s">
        <v>1294</v>
      </c>
      <c r="B360" s="17" t="s">
        <v>1286</v>
      </c>
      <c r="C360" s="437">
        <v>160</v>
      </c>
      <c r="D360" s="241">
        <f t="shared" si="19"/>
        <v>4486.3227000574298</v>
      </c>
      <c r="E360" s="242">
        <f t="shared" si="22"/>
        <v>3181.7891489769008</v>
      </c>
      <c r="F360" s="255">
        <f t="shared" si="23"/>
        <v>2545.4313191815208</v>
      </c>
      <c r="G360" s="433">
        <v>45.157959000000005</v>
      </c>
      <c r="H360" s="297">
        <f t="shared" si="24"/>
        <v>63.672722190000002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6" customFormat="1" ht="15.75" customHeight="1">
      <c r="A361" s="444" t="s">
        <v>1295</v>
      </c>
      <c r="B361" s="17" t="s">
        <v>1286</v>
      </c>
      <c r="C361" s="437">
        <v>200</v>
      </c>
      <c r="D361" s="241">
        <f t="shared" si="19"/>
        <v>7241.2910683171867</v>
      </c>
      <c r="E361" s="242">
        <f t="shared" si="22"/>
        <v>5135.6674243384305</v>
      </c>
      <c r="F361" s="255">
        <f t="shared" si="23"/>
        <v>4108.5339394707444</v>
      </c>
      <c r="G361" s="433">
        <v>72.88863219000001</v>
      </c>
      <c r="H361" s="297">
        <f t="shared" si="24"/>
        <v>102.77297138790001</v>
      </c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6" customFormat="1" ht="15.75" customHeight="1" thickBot="1">
      <c r="A362" s="444" t="s">
        <v>1296</v>
      </c>
      <c r="B362" s="47" t="s">
        <v>1286</v>
      </c>
      <c r="C362" s="437">
        <v>250</v>
      </c>
      <c r="D362" s="241">
        <f t="shared" si="19"/>
        <v>9179.5655899542435</v>
      </c>
      <c r="E362" s="242">
        <f t="shared" si="22"/>
        <v>6510.3302056413077</v>
      </c>
      <c r="F362" s="255">
        <f t="shared" si="23"/>
        <v>5208.2641645130461</v>
      </c>
      <c r="G362" s="433">
        <v>92.398713660000013</v>
      </c>
      <c r="H362" s="297">
        <f t="shared" si="24"/>
        <v>130.28218626060001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6" customFormat="1" ht="15.75" customHeight="1">
      <c r="A363" s="444" t="s">
        <v>1297</v>
      </c>
      <c r="B363" s="46" t="s">
        <v>1287</v>
      </c>
      <c r="C363" s="445">
        <v>40</v>
      </c>
      <c r="D363" s="241">
        <f t="shared" si="19"/>
        <v>1429.2142315897238</v>
      </c>
      <c r="E363" s="242">
        <f t="shared" ref="E363:E371" si="25">G363*$D$2</f>
        <v>1013.6271146026411</v>
      </c>
      <c r="F363" s="255">
        <f t="shared" ref="F363:F371" si="26">E363-(E363/100*20)</f>
        <v>810.90169168211287</v>
      </c>
      <c r="G363" s="433">
        <v>14.386035509999999</v>
      </c>
      <c r="H363" s="297">
        <f t="shared" si="24"/>
        <v>20.284310069099998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6" customFormat="1" ht="15.75" customHeight="1">
      <c r="A364" s="444" t="s">
        <v>1298</v>
      </c>
      <c r="B364" s="17" t="s">
        <v>1287</v>
      </c>
      <c r="C364" s="437">
        <v>50</v>
      </c>
      <c r="D364" s="241">
        <f t="shared" si="19"/>
        <v>1727.6920275527284</v>
      </c>
      <c r="E364" s="242">
        <f t="shared" si="25"/>
        <v>1225.3134947182471</v>
      </c>
      <c r="F364" s="255">
        <f t="shared" si="26"/>
        <v>980.25079577459769</v>
      </c>
      <c r="G364" s="433">
        <v>17.390422170000001</v>
      </c>
      <c r="H364" s="297">
        <f t="shared" si="24"/>
        <v>24.520495259699999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6" customFormat="1" ht="15.75" customHeight="1">
      <c r="A365" s="444" t="s">
        <v>1299</v>
      </c>
      <c r="B365" s="17" t="s">
        <v>1287</v>
      </c>
      <c r="C365" s="437">
        <v>63</v>
      </c>
      <c r="D365" s="241">
        <f t="shared" si="19"/>
        <v>2179.9866018034168</v>
      </c>
      <c r="E365" s="242">
        <f t="shared" si="25"/>
        <v>1546.0897885130614</v>
      </c>
      <c r="F365" s="255">
        <f t="shared" si="26"/>
        <v>1236.8718308104492</v>
      </c>
      <c r="G365" s="433">
        <v>21.943081710000005</v>
      </c>
      <c r="H365" s="297">
        <f t="shared" si="24"/>
        <v>30.939745211100007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6" customFormat="1" ht="15.75" customHeight="1">
      <c r="A366" s="444" t="s">
        <v>1300</v>
      </c>
      <c r="B366" s="17" t="s">
        <v>1287</v>
      </c>
      <c r="C366" s="437">
        <v>75</v>
      </c>
      <c r="D366" s="241">
        <f t="shared" si="19"/>
        <v>2413.4584974186505</v>
      </c>
      <c r="E366" s="242">
        <f t="shared" si="25"/>
        <v>1711.6726932047166</v>
      </c>
      <c r="F366" s="255">
        <f t="shared" si="26"/>
        <v>1369.3381545637733</v>
      </c>
      <c r="G366" s="433">
        <v>24.293138760000005</v>
      </c>
      <c r="H366" s="297">
        <f t="shared" si="24"/>
        <v>34.253325651600008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6" customFormat="1" ht="15.75" customHeight="1">
      <c r="A367" s="444" t="s">
        <v>1301</v>
      </c>
      <c r="B367" s="17" t="s">
        <v>1287</v>
      </c>
      <c r="C367" s="437">
        <v>90</v>
      </c>
      <c r="D367" s="241">
        <f t="shared" si="19"/>
        <v>2804.4094755665114</v>
      </c>
      <c r="E367" s="242">
        <f t="shared" si="25"/>
        <v>1988.9428904727033</v>
      </c>
      <c r="F367" s="255">
        <f t="shared" si="26"/>
        <v>1591.1543123781626</v>
      </c>
      <c r="G367" s="433">
        <v>28.228332330000001</v>
      </c>
      <c r="H367" s="297">
        <f t="shared" si="24"/>
        <v>39.801948585299996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6" customFormat="1" ht="15.75" customHeight="1">
      <c r="A368" s="444" t="s">
        <v>1302</v>
      </c>
      <c r="B368" s="17" t="s">
        <v>1287</v>
      </c>
      <c r="C368" s="442">
        <v>110</v>
      </c>
      <c r="D368" s="241">
        <f t="shared" si="19"/>
        <v>3066.2642290800682</v>
      </c>
      <c r="E368" s="242">
        <f t="shared" si="25"/>
        <v>2174.6554816170697</v>
      </c>
      <c r="F368" s="255">
        <f t="shared" si="26"/>
        <v>1739.7243852936558</v>
      </c>
      <c r="G368" s="433">
        <v>30.86408259000001</v>
      </c>
      <c r="H368" s="297">
        <f t="shared" si="24"/>
        <v>43.518356451900011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6" customFormat="1" ht="15.75" customHeight="1">
      <c r="A369" s="444" t="s">
        <v>1303</v>
      </c>
      <c r="B369" s="17" t="s">
        <v>1287</v>
      </c>
      <c r="C369" s="437">
        <v>160</v>
      </c>
      <c r="D369" s="241">
        <f t="shared" si="19"/>
        <v>5492.5407913560248</v>
      </c>
      <c r="E369" s="242">
        <f t="shared" si="25"/>
        <v>3895.4190009617196</v>
      </c>
      <c r="F369" s="255">
        <f t="shared" si="26"/>
        <v>3116.3352007693757</v>
      </c>
      <c r="G369" s="433">
        <v>55.286244090000004</v>
      </c>
      <c r="H369" s="297">
        <f t="shared" si="24"/>
        <v>77.953604166900007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6" customFormat="1" ht="15.75" customHeight="1">
      <c r="A370" s="444" t="s">
        <v>1304</v>
      </c>
      <c r="B370" s="17" t="s">
        <v>1287</v>
      </c>
      <c r="C370" s="437">
        <v>200</v>
      </c>
      <c r="D370" s="241">
        <f t="shared" si="19"/>
        <v>8711.7062226625403</v>
      </c>
      <c r="E370" s="242">
        <f>G370*$D$2</f>
        <v>6178.5150515337164</v>
      </c>
      <c r="F370" s="255">
        <f t="shared" si="26"/>
        <v>4942.8120412269727</v>
      </c>
      <c r="G370" s="433">
        <v>87.689383650000011</v>
      </c>
      <c r="H370" s="297">
        <f t="shared" si="24"/>
        <v>123.64203094650001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6" customFormat="1" ht="15.75" customHeight="1" thickBot="1">
      <c r="A371" s="444" t="s">
        <v>1305</v>
      </c>
      <c r="B371" s="47" t="s">
        <v>1287</v>
      </c>
      <c r="C371" s="437">
        <v>250</v>
      </c>
      <c r="D371" s="241">
        <f t="shared" si="19"/>
        <v>11723.951464129674</v>
      </c>
      <c r="E371" s="242">
        <f t="shared" si="25"/>
        <v>8314.8591944182081</v>
      </c>
      <c r="F371" s="255">
        <f t="shared" si="26"/>
        <v>6651.8873555345663</v>
      </c>
      <c r="G371" s="433">
        <v>118.00972755000004</v>
      </c>
      <c r="H371" s="297">
        <f t="shared" si="24"/>
        <v>166.39371584550005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6" customFormat="1" ht="21" customHeight="1" thickBot="1">
      <c r="A372" s="458" t="s">
        <v>752</v>
      </c>
      <c r="B372" s="459"/>
      <c r="C372" s="460"/>
      <c r="D372" s="241"/>
      <c r="E372" s="242"/>
      <c r="F372" s="255"/>
      <c r="G372" s="287"/>
      <c r="H372" s="297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6" customFormat="1" ht="15.75" customHeight="1">
      <c r="A373" s="388" t="s">
        <v>230</v>
      </c>
      <c r="B373" s="28" t="s">
        <v>738</v>
      </c>
      <c r="C373" s="30">
        <v>40</v>
      </c>
      <c r="D373" s="241">
        <f t="shared" si="19"/>
        <v>2160.8909367813581</v>
      </c>
      <c r="E373" s="242">
        <f t="shared" ref="E373:E440" si="27">G373*$D$2</f>
        <v>1529.2858750522585</v>
      </c>
      <c r="F373" s="255">
        <f t="shared" si="20"/>
        <v>1223.4287000418067</v>
      </c>
      <c r="G373" s="287">
        <v>21.704589968538603</v>
      </c>
      <c r="H373" s="297">
        <v>30.668727485610201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6" customFormat="1" ht="15.75" customHeight="1">
      <c r="A374" s="386" t="s">
        <v>231</v>
      </c>
      <c r="B374" s="15" t="s">
        <v>738</v>
      </c>
      <c r="C374" s="31">
        <v>50</v>
      </c>
      <c r="D374" s="241">
        <f t="shared" si="19"/>
        <v>3027.8776094506575</v>
      </c>
      <c r="E374" s="242">
        <f t="shared" si="27"/>
        <v>2142.86171537051</v>
      </c>
      <c r="F374" s="255">
        <f t="shared" si="20"/>
        <v>1714.2893722964079</v>
      </c>
      <c r="G374" s="287">
        <v>30.412845400672303</v>
      </c>
      <c r="H374" s="297">
        <v>42.97354932791729</v>
      </c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6" customFormat="1" ht="15.75" customHeight="1" thickBot="1">
      <c r="A375" s="387" t="s">
        <v>232</v>
      </c>
      <c r="B375" s="44" t="s">
        <v>738</v>
      </c>
      <c r="C375" s="34">
        <v>63</v>
      </c>
      <c r="D375" s="241">
        <f t="shared" si="19"/>
        <v>4034.4724044401009</v>
      </c>
      <c r="E375" s="242">
        <f t="shared" si="27"/>
        <v>2855.2397330095537</v>
      </c>
      <c r="F375" s="255">
        <f t="shared" si="20"/>
        <v>2284.1917864076431</v>
      </c>
      <c r="G375" s="287">
        <v>40.523363667852038</v>
      </c>
      <c r="H375" s="297">
        <v>57.259777721260996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6" customFormat="1" ht="15.75" customHeight="1">
      <c r="A376" s="388" t="s">
        <v>233</v>
      </c>
      <c r="B376" s="28" t="s">
        <v>739</v>
      </c>
      <c r="C376" s="30">
        <v>40</v>
      </c>
      <c r="D376" s="241">
        <f t="shared" si="19"/>
        <v>2160.8909367813581</v>
      </c>
      <c r="E376" s="242">
        <f t="shared" si="27"/>
        <v>1529.2858750522585</v>
      </c>
      <c r="F376" s="255">
        <f t="shared" si="20"/>
        <v>1223.4287000418067</v>
      </c>
      <c r="G376" s="287">
        <v>21.704589968538603</v>
      </c>
      <c r="H376" s="297">
        <v>30.668727485610201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6" customFormat="1" ht="15.75" customHeight="1">
      <c r="A377" s="386" t="s">
        <v>234</v>
      </c>
      <c r="B377" s="15" t="s">
        <v>739</v>
      </c>
      <c r="C377" s="31">
        <v>50</v>
      </c>
      <c r="D377" s="241">
        <f t="shared" si="19"/>
        <v>3027.8776094506575</v>
      </c>
      <c r="E377" s="242">
        <f t="shared" si="27"/>
        <v>2142.86171537051</v>
      </c>
      <c r="F377" s="255">
        <f t="shared" si="20"/>
        <v>1714.2893722964079</v>
      </c>
      <c r="G377" s="287">
        <v>30.412845400672303</v>
      </c>
      <c r="H377" s="297">
        <v>42.97354932791729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6" customFormat="1" ht="15.75" customHeight="1" thickBot="1">
      <c r="A378" s="394" t="s">
        <v>235</v>
      </c>
      <c r="B378" s="44" t="s">
        <v>739</v>
      </c>
      <c r="C378" s="79">
        <v>63</v>
      </c>
      <c r="D378" s="241">
        <f t="shared" si="19"/>
        <v>4034.4724044401009</v>
      </c>
      <c r="E378" s="242">
        <f t="shared" si="27"/>
        <v>2855.2397330095537</v>
      </c>
      <c r="F378" s="255">
        <f t="shared" si="20"/>
        <v>2284.1917864076431</v>
      </c>
      <c r="G378" s="287">
        <v>40.523363667852038</v>
      </c>
      <c r="H378" s="297">
        <v>57.259777721260996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6" customFormat="1" ht="15.75" customHeight="1">
      <c r="A379" s="388" t="s">
        <v>252</v>
      </c>
      <c r="B379" s="28" t="s">
        <v>740</v>
      </c>
      <c r="C379" s="30" t="s">
        <v>155</v>
      </c>
      <c r="D379" s="241">
        <f t="shared" si="19"/>
        <v>145.01515279046311</v>
      </c>
      <c r="E379" s="242">
        <f t="shared" si="27"/>
        <v>102.62879123428861</v>
      </c>
      <c r="F379" s="255">
        <f t="shared" si="20"/>
        <v>82.103032987430893</v>
      </c>
      <c r="G379" s="287">
        <v>1.456572553925449</v>
      </c>
      <c r="H379" s="297">
        <v>2.0581465387787112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6" customFormat="1" ht="15.75" customHeight="1">
      <c r="A380" s="386" t="s">
        <v>253</v>
      </c>
      <c r="B380" s="15" t="s">
        <v>740</v>
      </c>
      <c r="C380" s="31" t="s">
        <v>777</v>
      </c>
      <c r="D380" s="241">
        <f t="shared" si="19"/>
        <v>262.83996443271434</v>
      </c>
      <c r="E380" s="242">
        <f t="shared" si="27"/>
        <v>186.0146841121481</v>
      </c>
      <c r="F380" s="255">
        <f t="shared" si="20"/>
        <v>148.81174728971848</v>
      </c>
      <c r="G380" s="287">
        <v>2.6400377539898763</v>
      </c>
      <c r="H380" s="297">
        <v>3.7303906015364139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6" customFormat="1" ht="15.75" customHeight="1" thickBot="1">
      <c r="A381" s="387" t="s">
        <v>254</v>
      </c>
      <c r="B381" s="44" t="s">
        <v>740</v>
      </c>
      <c r="C381" s="34" t="s">
        <v>184</v>
      </c>
      <c r="D381" s="241">
        <f t="shared" si="19"/>
        <v>411.8833159118015</v>
      </c>
      <c r="E381" s="242">
        <f t="shared" si="27"/>
        <v>291.49427510294475</v>
      </c>
      <c r="F381" s="255">
        <f t="shared" si="20"/>
        <v>233.19542008235581</v>
      </c>
      <c r="G381" s="287">
        <v>4.1370706566354771</v>
      </c>
      <c r="H381" s="297">
        <v>5.8457078775034237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6" customFormat="1" ht="15.75" customHeight="1">
      <c r="A382" s="388" t="s">
        <v>255</v>
      </c>
      <c r="B382" s="28" t="s">
        <v>741</v>
      </c>
      <c r="C382" s="30" t="s">
        <v>151</v>
      </c>
      <c r="D382" s="241">
        <f t="shared" si="19"/>
        <v>139.97990442968316</v>
      </c>
      <c r="E382" s="242">
        <f t="shared" si="27"/>
        <v>99.065291538653597</v>
      </c>
      <c r="F382" s="255">
        <f t="shared" si="20"/>
        <v>79.252233230922883</v>
      </c>
      <c r="G382" s="287">
        <v>1.40599711802526</v>
      </c>
      <c r="H382" s="297">
        <v>1.9866831172933395</v>
      </c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6" customFormat="1" ht="15.75" customHeight="1">
      <c r="A383" s="386" t="s">
        <v>256</v>
      </c>
      <c r="B383" s="15" t="s">
        <v>741</v>
      </c>
      <c r="C383" s="31" t="s">
        <v>153</v>
      </c>
      <c r="D383" s="241">
        <f t="shared" si="19"/>
        <v>133.93760639674721</v>
      </c>
      <c r="E383" s="242">
        <f t="shared" si="27"/>
        <v>94.789091903891574</v>
      </c>
      <c r="F383" s="255">
        <f t="shared" si="20"/>
        <v>75.831273523113254</v>
      </c>
      <c r="G383" s="287">
        <v>1.3453065949450329</v>
      </c>
      <c r="H383" s="297">
        <v>1.9009270115108934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6" customFormat="1" ht="15.75" customHeight="1">
      <c r="A384" s="386" t="s">
        <v>257</v>
      </c>
      <c r="B384" s="15" t="s">
        <v>741</v>
      </c>
      <c r="C384" s="31" t="s">
        <v>155</v>
      </c>
      <c r="D384" s="241">
        <f t="shared" si="19"/>
        <v>162.13499721711503</v>
      </c>
      <c r="E384" s="242">
        <f t="shared" si="27"/>
        <v>114.74469019944767</v>
      </c>
      <c r="F384" s="255">
        <f t="shared" si="20"/>
        <v>91.795752159558134</v>
      </c>
      <c r="G384" s="287">
        <v>1.6285290359860922</v>
      </c>
      <c r="H384" s="297">
        <v>2.3011221718289763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6" customFormat="1" ht="15.75" customHeight="1">
      <c r="A385" s="386" t="s">
        <v>258</v>
      </c>
      <c r="B385" s="15" t="s">
        <v>741</v>
      </c>
      <c r="C385" s="31" t="s">
        <v>157</v>
      </c>
      <c r="D385" s="241">
        <f t="shared" si="19"/>
        <v>174.21959328298701</v>
      </c>
      <c r="E385" s="242">
        <f t="shared" si="27"/>
        <v>123.29708946897179</v>
      </c>
      <c r="F385" s="255">
        <f t="shared" si="20"/>
        <v>98.637671575177436</v>
      </c>
      <c r="G385" s="287">
        <v>1.7499100821465472</v>
      </c>
      <c r="H385" s="297">
        <v>2.4726343833938693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6" customFormat="1" ht="15.75" customHeight="1">
      <c r="A386" s="386" t="s">
        <v>259</v>
      </c>
      <c r="B386" s="15" t="s">
        <v>741</v>
      </c>
      <c r="C386" s="31" t="s">
        <v>777</v>
      </c>
      <c r="D386" s="241">
        <f t="shared" si="19"/>
        <v>296.07260361386221</v>
      </c>
      <c r="E386" s="242">
        <f t="shared" si="27"/>
        <v>209.53378210333926</v>
      </c>
      <c r="F386" s="255">
        <f t="shared" si="20"/>
        <v>167.62702568267142</v>
      </c>
      <c r="G386" s="287">
        <v>2.9738356309311254</v>
      </c>
      <c r="H386" s="297">
        <v>4.2020491833398692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6" customFormat="1" ht="15.75" customHeight="1">
      <c r="A387" s="386" t="s">
        <v>260</v>
      </c>
      <c r="B387" s="15" t="s">
        <v>741</v>
      </c>
      <c r="C387" s="31" t="s">
        <v>159</v>
      </c>
      <c r="D387" s="241">
        <f t="shared" si="19"/>
        <v>321.24884541776208</v>
      </c>
      <c r="E387" s="242">
        <f t="shared" si="27"/>
        <v>227.35128058151443</v>
      </c>
      <c r="F387" s="255">
        <f t="shared" si="20"/>
        <v>181.88102446521154</v>
      </c>
      <c r="G387" s="287">
        <v>3.2267128104320721</v>
      </c>
      <c r="H387" s="297">
        <v>4.5593662907667296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customHeight="1">
      <c r="A388" s="386" t="s">
        <v>261</v>
      </c>
      <c r="B388" s="15" t="s">
        <v>742</v>
      </c>
      <c r="C388" s="31" t="s">
        <v>155</v>
      </c>
      <c r="D388" s="241">
        <f t="shared" si="19"/>
        <v>172.20549393867495</v>
      </c>
      <c r="E388" s="242">
        <f t="shared" si="27"/>
        <v>121.87168959071774</v>
      </c>
      <c r="F388" s="255">
        <f t="shared" si="20"/>
        <v>97.497351672574183</v>
      </c>
      <c r="G388" s="287">
        <v>1.7296799077864708</v>
      </c>
      <c r="H388" s="297">
        <v>2.4440490147997198</v>
      </c>
    </row>
    <row r="389" spans="1:18" ht="15.75" customHeight="1" thickBot="1">
      <c r="A389" s="387" t="s">
        <v>262</v>
      </c>
      <c r="B389" s="44" t="s">
        <v>742</v>
      </c>
      <c r="C389" s="34" t="s">
        <v>157</v>
      </c>
      <c r="D389" s="241">
        <f t="shared" si="19"/>
        <v>186.3041893488589</v>
      </c>
      <c r="E389" s="242">
        <f t="shared" si="27"/>
        <v>131.84948873849578</v>
      </c>
      <c r="F389" s="255">
        <f t="shared" si="20"/>
        <v>105.47959099079662</v>
      </c>
      <c r="G389" s="287">
        <v>1.8712911283070004</v>
      </c>
      <c r="H389" s="297">
        <v>2.6441465949587615</v>
      </c>
    </row>
    <row r="390" spans="1:18" s="6" customFormat="1" ht="15.75" customHeight="1">
      <c r="A390" s="388" t="s">
        <v>263</v>
      </c>
      <c r="B390" s="28" t="s">
        <v>744</v>
      </c>
      <c r="C390" s="30" t="s">
        <v>153</v>
      </c>
      <c r="D390" s="241">
        <f t="shared" si="19"/>
        <v>157.09974885633508</v>
      </c>
      <c r="E390" s="242">
        <f t="shared" si="27"/>
        <v>111.1811905038127</v>
      </c>
      <c r="F390" s="255">
        <f t="shared" si="20"/>
        <v>88.944952403050166</v>
      </c>
      <c r="G390" s="287">
        <v>1.5779536000859036</v>
      </c>
      <c r="H390" s="297">
        <v>2.2296587503436047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6" customFormat="1" ht="15.75" customHeight="1" thickBot="1">
      <c r="A391" s="387" t="s">
        <v>264</v>
      </c>
      <c r="B391" s="44" t="s">
        <v>744</v>
      </c>
      <c r="C391" s="34" t="s">
        <v>155</v>
      </c>
      <c r="D391" s="241">
        <f t="shared" si="19"/>
        <v>169.18434492220695</v>
      </c>
      <c r="E391" s="242">
        <f t="shared" si="27"/>
        <v>119.73358977333672</v>
      </c>
      <c r="F391" s="255">
        <f t="shared" si="20"/>
        <v>95.786871818669368</v>
      </c>
      <c r="G391" s="287">
        <v>1.6993346462463572</v>
      </c>
      <c r="H391" s="297">
        <v>2.4011709619084964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6" customFormat="1" ht="15.75" customHeight="1">
      <c r="A392" s="388" t="s">
        <v>266</v>
      </c>
      <c r="B392" s="28" t="s">
        <v>745</v>
      </c>
      <c r="C392" s="30" t="s">
        <v>265</v>
      </c>
      <c r="D392" s="241">
        <f t="shared" si="19"/>
        <v>167.17024557789497</v>
      </c>
      <c r="E392" s="242">
        <f t="shared" si="27"/>
        <v>118.30818989508271</v>
      </c>
      <c r="F392" s="255">
        <f t="shared" si="20"/>
        <v>94.646551916066159</v>
      </c>
      <c r="G392" s="287">
        <v>1.6791044718862815</v>
      </c>
      <c r="H392" s="297">
        <v>2.3725855933143478</v>
      </c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6" customFormat="1" ht="15.75" customHeight="1">
      <c r="A393" s="386" t="s">
        <v>267</v>
      </c>
      <c r="B393" s="15" t="s">
        <v>745</v>
      </c>
      <c r="C393" s="31" t="s">
        <v>206</v>
      </c>
      <c r="D393" s="241">
        <f t="shared" si="19"/>
        <v>180.26189131592292</v>
      </c>
      <c r="E393" s="242">
        <f t="shared" si="27"/>
        <v>127.57328910373377</v>
      </c>
      <c r="F393" s="255">
        <f t="shared" si="20"/>
        <v>102.05863128298702</v>
      </c>
      <c r="G393" s="287">
        <v>1.8106006052267736</v>
      </c>
      <c r="H393" s="297">
        <v>2.5583904891763152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6" customFormat="1" ht="15.75" customHeight="1">
      <c r="A394" s="386" t="s">
        <v>269</v>
      </c>
      <c r="B394" s="15" t="s">
        <v>745</v>
      </c>
      <c r="C394" s="31" t="s">
        <v>268</v>
      </c>
      <c r="D394" s="241">
        <f t="shared" si="19"/>
        <v>322.25589508991811</v>
      </c>
      <c r="E394" s="242">
        <f t="shared" si="27"/>
        <v>228.06398052064142</v>
      </c>
      <c r="F394" s="255">
        <f t="shared" si="20"/>
        <v>182.45118441651314</v>
      </c>
      <c r="G394" s="287">
        <v>3.2368278976121099</v>
      </c>
      <c r="H394" s="297">
        <v>4.5736589750638039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6" customFormat="1" ht="15.75" customHeight="1">
      <c r="A395" s="386" t="s">
        <v>271</v>
      </c>
      <c r="B395" s="15" t="s">
        <v>745</v>
      </c>
      <c r="C395" s="31" t="s">
        <v>270</v>
      </c>
      <c r="D395" s="241">
        <f t="shared" si="19"/>
        <v>205.43813311982277</v>
      </c>
      <c r="E395" s="242">
        <f t="shared" si="27"/>
        <v>145.39078758190888</v>
      </c>
      <c r="F395" s="255">
        <f t="shared" si="20"/>
        <v>116.3126300655271</v>
      </c>
      <c r="G395" s="287">
        <v>2.0634777847277195</v>
      </c>
      <c r="H395" s="297">
        <v>2.9157075966031747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6" customFormat="1" ht="15.75" customHeight="1" thickBot="1">
      <c r="A396" s="398" t="s">
        <v>273</v>
      </c>
      <c r="B396" s="49" t="s">
        <v>745</v>
      </c>
      <c r="C396" s="50" t="s">
        <v>272</v>
      </c>
      <c r="D396" s="241">
        <f t="shared" si="19"/>
        <v>345.41803754950598</v>
      </c>
      <c r="E396" s="242">
        <f t="shared" si="27"/>
        <v>244.45607912056252</v>
      </c>
      <c r="F396" s="255">
        <f t="shared" si="20"/>
        <v>195.56486329645003</v>
      </c>
      <c r="G396" s="287">
        <v>3.4694749027529799</v>
      </c>
      <c r="H396" s="297">
        <v>4.9023907138965148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6" customFormat="1" ht="21" customHeight="1" thickBot="1">
      <c r="A397" s="458" t="s">
        <v>754</v>
      </c>
      <c r="B397" s="459"/>
      <c r="C397" s="460"/>
      <c r="D397" s="241"/>
      <c r="E397" s="242"/>
      <c r="F397" s="255"/>
      <c r="G397" s="287"/>
      <c r="H397" s="297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6" customFormat="1" ht="15.75" customHeight="1">
      <c r="A398" s="388" t="s">
        <v>245</v>
      </c>
      <c r="B398" s="28" t="s">
        <v>746</v>
      </c>
      <c r="C398" s="30" t="s">
        <v>153</v>
      </c>
      <c r="D398" s="241">
        <f t="shared" si="19"/>
        <v>79.556924100323542</v>
      </c>
      <c r="E398" s="242">
        <f t="shared" si="27"/>
        <v>56.303295191033342</v>
      </c>
      <c r="F398" s="255">
        <f t="shared" si="20"/>
        <v>45.042636152826674</v>
      </c>
      <c r="G398" s="287">
        <v>0.79909188722298952</v>
      </c>
      <c r="H398" s="297">
        <v>1.1291220594688767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6" customFormat="1" ht="15.75" customHeight="1">
      <c r="A399" s="386" t="s">
        <v>246</v>
      </c>
      <c r="B399" s="15" t="s">
        <v>746</v>
      </c>
      <c r="C399" s="31" t="s">
        <v>155</v>
      </c>
      <c r="D399" s="241">
        <f t="shared" si="19"/>
        <v>68.479377706607593</v>
      </c>
      <c r="E399" s="242">
        <f t="shared" si="27"/>
        <v>48.463595860636303</v>
      </c>
      <c r="F399" s="255">
        <f t="shared" si="20"/>
        <v>38.770876688509041</v>
      </c>
      <c r="G399" s="287">
        <v>0.68782592824257338</v>
      </c>
      <c r="H399" s="297">
        <v>0.97190253220105838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6" customFormat="1" ht="15.75" customHeight="1">
      <c r="A400" s="386" t="s">
        <v>247</v>
      </c>
      <c r="B400" s="15" t="s">
        <v>746</v>
      </c>
      <c r="C400" s="31" t="s">
        <v>157</v>
      </c>
      <c r="D400" s="241">
        <f t="shared" si="19"/>
        <v>63.444129345827626</v>
      </c>
      <c r="E400" s="242">
        <f t="shared" si="27"/>
        <v>44.90009616500128</v>
      </c>
      <c r="F400" s="255">
        <f t="shared" si="20"/>
        <v>35.920076932001024</v>
      </c>
      <c r="G400" s="287">
        <v>0.63725049234238407</v>
      </c>
      <c r="H400" s="297">
        <v>0.90043911071568639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6" customFormat="1" ht="15.75" customHeight="1">
      <c r="A401" s="386" t="s">
        <v>248</v>
      </c>
      <c r="B401" s="15" t="s">
        <v>746</v>
      </c>
      <c r="C401" s="31" t="s">
        <v>159</v>
      </c>
      <c r="D401" s="241">
        <f t="shared" si="19"/>
        <v>110.77546393715936</v>
      </c>
      <c r="E401" s="242">
        <f t="shared" si="27"/>
        <v>78.39699330397049</v>
      </c>
      <c r="F401" s="255">
        <f t="shared" si="20"/>
        <v>62.71759464317639</v>
      </c>
      <c r="G401" s="287">
        <v>1.1126595898041627</v>
      </c>
      <c r="H401" s="297">
        <v>1.5721952726781827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6" customFormat="1" ht="15.75" customHeight="1">
      <c r="A402" s="386" t="s">
        <v>249</v>
      </c>
      <c r="B402" s="15" t="s">
        <v>746</v>
      </c>
      <c r="C402" s="31" t="s">
        <v>160</v>
      </c>
      <c r="D402" s="241">
        <f t="shared" si="19"/>
        <v>174.21959328298701</v>
      </c>
      <c r="E402" s="242">
        <f t="shared" si="27"/>
        <v>123.29708946897179</v>
      </c>
      <c r="F402" s="255">
        <f t="shared" si="20"/>
        <v>98.637671575177436</v>
      </c>
      <c r="G402" s="287">
        <v>1.7499100821465472</v>
      </c>
      <c r="H402" s="297">
        <v>2.4726343833938693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6" customFormat="1" ht="15.75" customHeight="1">
      <c r="A403" s="386" t="s">
        <v>250</v>
      </c>
      <c r="B403" s="15" t="s">
        <v>746</v>
      </c>
      <c r="C403" s="31" t="s">
        <v>162</v>
      </c>
      <c r="D403" s="241">
        <f t="shared" si="19"/>
        <v>290.03030558092621</v>
      </c>
      <c r="E403" s="242">
        <f t="shared" si="27"/>
        <v>205.25758246857723</v>
      </c>
      <c r="F403" s="255">
        <f t="shared" si="20"/>
        <v>164.20606597486179</v>
      </c>
      <c r="G403" s="287">
        <v>2.9131451078508981</v>
      </c>
      <c r="H403" s="297">
        <v>4.1162930775574225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6" customFormat="1" ht="15.75" customHeight="1" thickBot="1">
      <c r="A404" s="398" t="s">
        <v>251</v>
      </c>
      <c r="B404" s="49" t="s">
        <v>746</v>
      </c>
      <c r="C404" s="50" t="s">
        <v>164</v>
      </c>
      <c r="D404" s="241">
        <f t="shared" si="19"/>
        <v>492.44728968428092</v>
      </c>
      <c r="E404" s="242">
        <f t="shared" si="27"/>
        <v>348.51027023310508</v>
      </c>
      <c r="F404" s="255">
        <f t="shared" si="20"/>
        <v>278.80821618648406</v>
      </c>
      <c r="G404" s="287">
        <v>4.9462776310385035</v>
      </c>
      <c r="H404" s="297">
        <v>6.9891226212693729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6" customFormat="1" ht="21" customHeight="1" thickBot="1">
      <c r="A405" s="458" t="s">
        <v>972</v>
      </c>
      <c r="B405" s="459"/>
      <c r="C405" s="460"/>
      <c r="D405" s="241"/>
      <c r="E405" s="242"/>
      <c r="F405" s="255"/>
      <c r="G405" s="287"/>
      <c r="H405" s="297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6" customFormat="1" ht="15.75" customHeight="1">
      <c r="A406" s="388" t="s">
        <v>636</v>
      </c>
      <c r="B406" s="28" t="s">
        <v>753</v>
      </c>
      <c r="C406" s="30" t="s">
        <v>634</v>
      </c>
      <c r="D406" s="241">
        <f t="shared" si="19"/>
        <v>257.80471607193448</v>
      </c>
      <c r="E406" s="242">
        <f t="shared" si="27"/>
        <v>182.45118441651312</v>
      </c>
      <c r="F406" s="255">
        <f t="shared" si="20"/>
        <v>145.96094753321049</v>
      </c>
      <c r="G406" s="287">
        <v>2.5894623180896876</v>
      </c>
      <c r="H406" s="297">
        <v>3.6589271800510428</v>
      </c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6" customFormat="1" ht="15.75" customHeight="1" thickBot="1">
      <c r="A407" s="387" t="s">
        <v>637</v>
      </c>
      <c r="B407" s="44" t="s">
        <v>753</v>
      </c>
      <c r="C407" s="34" t="s">
        <v>635</v>
      </c>
      <c r="D407" s="241">
        <f t="shared" si="19"/>
        <v>279.95980885936632</v>
      </c>
      <c r="E407" s="242">
        <f t="shared" si="27"/>
        <v>198.13058307730719</v>
      </c>
      <c r="F407" s="255">
        <f t="shared" si="20"/>
        <v>158.50446646184577</v>
      </c>
      <c r="G407" s="287">
        <v>2.8119942360505199</v>
      </c>
      <c r="H407" s="297">
        <v>3.9733662345866789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6" customFormat="1" ht="15.75" customHeight="1" thickBot="1">
      <c r="A408" s="401" t="s">
        <v>638</v>
      </c>
      <c r="B408" s="51" t="s">
        <v>704</v>
      </c>
      <c r="C408" s="80" t="s">
        <v>155</v>
      </c>
      <c r="D408" s="241">
        <f t="shared" si="19"/>
        <v>339.37573951656998</v>
      </c>
      <c r="E408" s="242">
        <f t="shared" si="27"/>
        <v>240.17987948580046</v>
      </c>
      <c r="F408" s="255">
        <f t="shared" si="20"/>
        <v>192.14390358864037</v>
      </c>
      <c r="G408" s="287">
        <v>3.4087843796727526</v>
      </c>
      <c r="H408" s="297">
        <v>4.8166346081140681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6" customFormat="1" ht="17.25" customHeight="1">
      <c r="A409" s="403" t="s">
        <v>781</v>
      </c>
      <c r="B409" s="206" t="s">
        <v>941</v>
      </c>
      <c r="C409" s="30">
        <v>20</v>
      </c>
      <c r="D409" s="241">
        <f t="shared" si="19"/>
        <v>1486.1183455673286</v>
      </c>
      <c r="E409" s="242">
        <f t="shared" si="27"/>
        <v>1051.7420180017637</v>
      </c>
      <c r="F409" s="255">
        <f t="shared" si="20"/>
        <v>841.3936144014109</v>
      </c>
      <c r="G409" s="287">
        <v>14.926986265816105</v>
      </c>
      <c r="H409" s="297">
        <v>21.091929155599892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6" customFormat="1" ht="17.25" customHeight="1" thickBot="1">
      <c r="A410" s="406" t="s">
        <v>782</v>
      </c>
      <c r="B410" s="207" t="s">
        <v>942</v>
      </c>
      <c r="C410" s="34">
        <v>20</v>
      </c>
      <c r="D410" s="241">
        <f t="shared" si="19"/>
        <v>1486.1183455673286</v>
      </c>
      <c r="E410" s="242">
        <f t="shared" si="27"/>
        <v>1051.7420180017637</v>
      </c>
      <c r="F410" s="255">
        <f t="shared" si="20"/>
        <v>841.3936144014109</v>
      </c>
      <c r="G410" s="287">
        <v>14.926986265816105</v>
      </c>
      <c r="H410" s="297">
        <v>21.091929155599892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6" customFormat="1" ht="17.25" customHeight="1" thickBot="1">
      <c r="A411" s="402" t="s">
        <v>783</v>
      </c>
      <c r="B411" s="244" t="s">
        <v>784</v>
      </c>
      <c r="C411" s="190"/>
      <c r="D411" s="241">
        <f t="shared" si="19"/>
        <v>1080.8443246643337</v>
      </c>
      <c r="E411" s="242">
        <f t="shared" si="27"/>
        <v>764.92521242260523</v>
      </c>
      <c r="F411" s="255">
        <f t="shared" si="20"/>
        <v>611.94016993808418</v>
      </c>
      <c r="G411" s="287">
        <v>10.856301207687938</v>
      </c>
      <c r="H411" s="297">
        <v>15.340024562680103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6" customFormat="1" ht="17.25" customHeight="1">
      <c r="A412" s="408" t="s">
        <v>949</v>
      </c>
      <c r="B412" s="245" t="s">
        <v>947</v>
      </c>
      <c r="C412" s="191">
        <v>20</v>
      </c>
      <c r="D412" s="241">
        <f t="shared" si="19"/>
        <v>759.75144827846418</v>
      </c>
      <c r="E412" s="242">
        <f t="shared" si="27"/>
        <v>537.68431281097662</v>
      </c>
      <c r="F412" s="255">
        <f t="shared" si="20"/>
        <v>430.1474502487813</v>
      </c>
      <c r="G412" s="287">
        <v>7.6311549936200791</v>
      </c>
      <c r="H412" s="297">
        <v>10.782871882815195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6" customFormat="1" ht="17.25" customHeight="1" thickBot="1">
      <c r="A413" s="409" t="s">
        <v>950</v>
      </c>
      <c r="B413" s="207" t="s">
        <v>948</v>
      </c>
      <c r="C413" s="192">
        <v>20</v>
      </c>
      <c r="D413" s="241">
        <f t="shared" si="19"/>
        <v>759.75144827846418</v>
      </c>
      <c r="E413" s="242">
        <f t="shared" si="27"/>
        <v>537.68431281097662</v>
      </c>
      <c r="F413" s="255">
        <f t="shared" si="20"/>
        <v>430.1474502487813</v>
      </c>
      <c r="G413" s="287">
        <v>7.6311549936200791</v>
      </c>
      <c r="H413" s="297">
        <v>10.782871882815195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6" customFormat="1" ht="17.25" customHeight="1">
      <c r="A414" s="408" t="s">
        <v>951</v>
      </c>
      <c r="B414" s="245" t="s">
        <v>943</v>
      </c>
      <c r="C414" s="191">
        <v>20</v>
      </c>
      <c r="D414" s="241">
        <f t="shared" si="19"/>
        <v>690.07753036261283</v>
      </c>
      <c r="E414" s="242">
        <f t="shared" si="27"/>
        <v>488.37532793135557</v>
      </c>
      <c r="F414" s="255">
        <f t="shared" si="20"/>
        <v>390.70026234508447</v>
      </c>
      <c r="G414" s="287">
        <v>6.9313307710622976</v>
      </c>
      <c r="H414" s="297">
        <v>9.7940156823265241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6" customFormat="1" ht="17.25" customHeight="1" thickBot="1">
      <c r="A415" s="409" t="s">
        <v>952</v>
      </c>
      <c r="B415" s="207" t="s">
        <v>944</v>
      </c>
      <c r="C415" s="192">
        <v>20</v>
      </c>
      <c r="D415" s="241">
        <f t="shared" si="19"/>
        <v>976.91698575430155</v>
      </c>
      <c r="E415" s="242">
        <f t="shared" si="27"/>
        <v>691.37471122812406</v>
      </c>
      <c r="F415" s="255">
        <f t="shared" si="20"/>
        <v>553.0997689824992</v>
      </c>
      <c r="G415" s="287">
        <v>9.8124260915640988</v>
      </c>
      <c r="H415" s="297">
        <v>13.865022200883939</v>
      </c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6" customFormat="1" ht="17.25" customHeight="1">
      <c r="A416" s="408" t="s">
        <v>953</v>
      </c>
      <c r="B416" s="245" t="s">
        <v>945</v>
      </c>
      <c r="C416" s="191">
        <v>20</v>
      </c>
      <c r="D416" s="241">
        <f t="shared" si="19"/>
        <v>701.50953764271651</v>
      </c>
      <c r="E416" s="242">
        <f t="shared" si="27"/>
        <v>496.46588306274856</v>
      </c>
      <c r="F416" s="255">
        <f t="shared" si="20"/>
        <v>397.17270645019886</v>
      </c>
      <c r="G416" s="287">
        <v>7.0461570338359207</v>
      </c>
      <c r="H416" s="297">
        <v>9.9562659421241033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6" customFormat="1" ht="17.25" customHeight="1" thickBot="1">
      <c r="A417" s="410" t="s">
        <v>954</v>
      </c>
      <c r="B417" s="246" t="s">
        <v>946</v>
      </c>
      <c r="C417" s="193">
        <v>20</v>
      </c>
      <c r="D417" s="241">
        <f t="shared" si="19"/>
        <v>987.30971964530477</v>
      </c>
      <c r="E417" s="242">
        <f t="shared" si="27"/>
        <v>698.72976134757221</v>
      </c>
      <c r="F417" s="255">
        <f t="shared" si="20"/>
        <v>558.98380907805779</v>
      </c>
      <c r="G417" s="287">
        <v>9.9168136031764824</v>
      </c>
      <c r="H417" s="297">
        <v>14.012522437063554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6" customFormat="1" ht="17.25" customHeight="1">
      <c r="A418" s="408" t="s">
        <v>962</v>
      </c>
      <c r="B418" s="245" t="s">
        <v>955</v>
      </c>
      <c r="C418" s="191" t="s">
        <v>960</v>
      </c>
      <c r="D418" s="241">
        <f t="shared" si="19"/>
        <v>225.187496134882</v>
      </c>
      <c r="E418" s="242">
        <f t="shared" si="27"/>
        <v>159.36762527701069</v>
      </c>
      <c r="F418" s="255">
        <f t="shared" si="20"/>
        <v>127.49410022160855</v>
      </c>
      <c r="G418" s="287">
        <v>2.2618458833140171</v>
      </c>
      <c r="H418" s="297">
        <v>3.1960030164291338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6" customFormat="1" ht="17.25" customHeight="1" thickBot="1">
      <c r="A419" s="409" t="s">
        <v>963</v>
      </c>
      <c r="B419" s="207" t="s">
        <v>955</v>
      </c>
      <c r="C419" s="192" t="s">
        <v>961</v>
      </c>
      <c r="D419" s="241">
        <f t="shared" si="19"/>
        <v>225.187496134882</v>
      </c>
      <c r="E419" s="242">
        <f t="shared" si="27"/>
        <v>159.36762527701069</v>
      </c>
      <c r="F419" s="255">
        <f t="shared" si="20"/>
        <v>127.49410022160855</v>
      </c>
      <c r="G419" s="287">
        <v>2.2618458833140171</v>
      </c>
      <c r="H419" s="297">
        <v>3.1960030164291338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6" customFormat="1" ht="17.25" customHeight="1">
      <c r="A420" s="408" t="s">
        <v>964</v>
      </c>
      <c r="B420" s="245" t="s">
        <v>956</v>
      </c>
      <c r="C420" s="191" t="s">
        <v>960</v>
      </c>
      <c r="D420" s="241">
        <f t="shared" si="19"/>
        <v>241.27231728737354</v>
      </c>
      <c r="E420" s="242">
        <f t="shared" si="27"/>
        <v>170.75102708251143</v>
      </c>
      <c r="F420" s="255">
        <f t="shared" si="20"/>
        <v>136.60082166600915</v>
      </c>
      <c r="G420" s="287">
        <v>2.4234063035507325</v>
      </c>
      <c r="H420" s="297">
        <v>3.4242889461740713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6" customFormat="1" ht="17.25" customHeight="1" thickBot="1">
      <c r="A421" s="409" t="s">
        <v>965</v>
      </c>
      <c r="B421" s="207" t="s">
        <v>956</v>
      </c>
      <c r="C421" s="192" t="s">
        <v>961</v>
      </c>
      <c r="D421" s="241">
        <f t="shared" si="19"/>
        <v>241.27231728737354</v>
      </c>
      <c r="E421" s="242">
        <f t="shared" si="27"/>
        <v>170.75102708251143</v>
      </c>
      <c r="F421" s="255">
        <f t="shared" si="20"/>
        <v>136.60082166600915</v>
      </c>
      <c r="G421" s="287">
        <v>2.4234063035507325</v>
      </c>
      <c r="H421" s="297">
        <v>3.4242889461740713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221" customFormat="1" ht="17.25" customHeight="1">
      <c r="A422" s="408" t="s">
        <v>966</v>
      </c>
      <c r="B422" s="245" t="s">
        <v>957</v>
      </c>
      <c r="C422" s="191" t="s">
        <v>960</v>
      </c>
      <c r="D422" s="241">
        <f t="shared" si="19"/>
        <v>2713.9649542892203</v>
      </c>
      <c r="E422" s="242">
        <f t="shared" si="27"/>
        <v>1920.7023359371419</v>
      </c>
      <c r="F422" s="255">
        <f t="shared" si="20"/>
        <v>1536.5618687497135</v>
      </c>
      <c r="G422" s="287">
        <v>27.259819326916492</v>
      </c>
      <c r="H422" s="297">
        <v>38.518302877686772</v>
      </c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</row>
    <row r="423" spans="1:18" s="221" customFormat="1" ht="17.25" customHeight="1" thickBot="1">
      <c r="A423" s="409" t="s">
        <v>967</v>
      </c>
      <c r="B423" s="207" t="s">
        <v>957</v>
      </c>
      <c r="C423" s="192" t="s">
        <v>961</v>
      </c>
      <c r="D423" s="241">
        <f t="shared" si="19"/>
        <v>2474.8032916507068</v>
      </c>
      <c r="E423" s="242">
        <f t="shared" si="27"/>
        <v>1751.4450419656694</v>
      </c>
      <c r="F423" s="255">
        <f t="shared" si="20"/>
        <v>1401.1560335725355</v>
      </c>
      <c r="G423" s="287">
        <v>24.857613026077104</v>
      </c>
      <c r="H423" s="297">
        <v>35.123969673905947</v>
      </c>
      <c r="I423" s="202"/>
      <c r="J423" s="202"/>
      <c r="K423" s="202"/>
      <c r="L423" s="202"/>
      <c r="M423" s="202"/>
      <c r="N423" s="202"/>
      <c r="O423" s="202"/>
      <c r="P423" s="202"/>
      <c r="Q423" s="202"/>
      <c r="R423" s="202"/>
    </row>
    <row r="424" spans="1:18" s="221" customFormat="1" ht="17.25" customHeight="1">
      <c r="A424" s="408" t="s">
        <v>968</v>
      </c>
      <c r="B424" s="245" t="s">
        <v>958</v>
      </c>
      <c r="C424" s="191" t="s">
        <v>960</v>
      </c>
      <c r="D424" s="241">
        <f t="shared" si="19"/>
        <v>3930.5699337981805</v>
      </c>
      <c r="E424" s="242">
        <f t="shared" si="27"/>
        <v>2781.7068313572395</v>
      </c>
      <c r="F424" s="255">
        <f t="shared" si="20"/>
        <v>2225.3654650857916</v>
      </c>
      <c r="G424" s="287">
        <v>39.479738335534222</v>
      </c>
      <c r="H424" s="297">
        <v>55.785128305615316</v>
      </c>
      <c r="I424" s="202"/>
      <c r="J424" s="202"/>
      <c r="K424" s="202"/>
      <c r="L424" s="202"/>
      <c r="M424" s="202"/>
      <c r="N424" s="202"/>
      <c r="O424" s="202"/>
      <c r="P424" s="202"/>
      <c r="Q424" s="202"/>
      <c r="R424" s="202"/>
    </row>
    <row r="425" spans="1:18" s="221" customFormat="1" ht="17.25" customHeight="1" thickBot="1">
      <c r="A425" s="409" t="s">
        <v>969</v>
      </c>
      <c r="B425" s="207" t="s">
        <v>958</v>
      </c>
      <c r="C425" s="192" t="s">
        <v>961</v>
      </c>
      <c r="D425" s="241">
        <f t="shared" si="19"/>
        <v>3691.4082711596675</v>
      </c>
      <c r="E425" s="242">
        <f t="shared" si="27"/>
        <v>2612.4495373857676</v>
      </c>
      <c r="F425" s="255">
        <f t="shared" si="20"/>
        <v>2089.9596299086143</v>
      </c>
      <c r="G425" s="287">
        <v>37.07753203469484</v>
      </c>
      <c r="H425" s="297">
        <v>52.390795101834499</v>
      </c>
      <c r="I425" s="202"/>
      <c r="J425" s="202"/>
      <c r="K425" s="202"/>
      <c r="L425" s="202"/>
      <c r="M425" s="202"/>
      <c r="N425" s="202"/>
      <c r="O425" s="202"/>
      <c r="P425" s="202"/>
      <c r="Q425" s="202"/>
      <c r="R425" s="202"/>
    </row>
    <row r="426" spans="1:18" s="6" customFormat="1" ht="17.25" customHeight="1">
      <c r="A426" s="408" t="s">
        <v>970</v>
      </c>
      <c r="B426" s="245" t="s">
        <v>959</v>
      </c>
      <c r="C426" s="191">
        <v>16</v>
      </c>
      <c r="D426" s="241">
        <f t="shared" ref="D426:D495" si="28">H426*$D$2</f>
        <v>203.74106793155985</v>
      </c>
      <c r="E426" s="242">
        <f t="shared" si="27"/>
        <v>144.18975620300964</v>
      </c>
      <c r="F426" s="255">
        <f t="shared" ref="F426:F495" si="29">E426-(E426/100*20)</f>
        <v>115.35180496240771</v>
      </c>
      <c r="G426" s="287">
        <v>2.0464319896650629</v>
      </c>
      <c r="H426" s="297">
        <v>2.8916217767692154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6" customFormat="1" ht="17.25" customHeight="1" thickBot="1">
      <c r="A427" s="409" t="s">
        <v>971</v>
      </c>
      <c r="B427" s="207" t="s">
        <v>959</v>
      </c>
      <c r="C427" s="192">
        <v>20</v>
      </c>
      <c r="D427" s="241">
        <f t="shared" si="28"/>
        <v>209.10267498239037</v>
      </c>
      <c r="E427" s="242">
        <f t="shared" si="27"/>
        <v>147.98422347150989</v>
      </c>
      <c r="F427" s="255">
        <f t="shared" si="29"/>
        <v>118.38737877720791</v>
      </c>
      <c r="G427" s="287">
        <v>2.1002854630773014</v>
      </c>
      <c r="H427" s="297">
        <v>2.9677170866841949</v>
      </c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6" customFormat="1" ht="17.25" customHeight="1" thickBot="1">
      <c r="A428" s="411" t="s">
        <v>1274</v>
      </c>
      <c r="B428" s="247" t="s">
        <v>1273</v>
      </c>
      <c r="C428" s="211" t="s">
        <v>317</v>
      </c>
      <c r="D428" s="241">
        <f t="shared" si="28"/>
        <v>1547.986427</v>
      </c>
      <c r="E428" s="242">
        <f t="shared" si="27"/>
        <v>1097.752778</v>
      </c>
      <c r="F428" s="255">
        <f t="shared" si="29"/>
        <v>878.20222239999998</v>
      </c>
      <c r="G428" s="287">
        <v>15.58</v>
      </c>
      <c r="H428" s="297">
        <v>21.97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6" customFormat="1" ht="17.25" customHeight="1" thickBot="1">
      <c r="A429" s="411" t="s">
        <v>1024</v>
      </c>
      <c r="B429" s="247" t="s">
        <v>1025</v>
      </c>
      <c r="C429" s="211"/>
      <c r="D429" s="241">
        <f t="shared" si="28"/>
        <v>236.08698170775696</v>
      </c>
      <c r="E429" s="242">
        <f t="shared" si="27"/>
        <v>167.08130903967256</v>
      </c>
      <c r="F429" s="255">
        <f t="shared" si="29"/>
        <v>133.66504723173804</v>
      </c>
      <c r="G429" s="287">
        <v>2.3713233498536392</v>
      </c>
      <c r="H429" s="297">
        <v>3.3506953921886162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6" customFormat="1" ht="17.25" customHeight="1" thickBot="1">
      <c r="A430" s="412"/>
      <c r="B430" s="248" t="s">
        <v>1026</v>
      </c>
      <c r="C430" s="210"/>
      <c r="D430" s="241"/>
      <c r="E430" s="242"/>
      <c r="F430" s="255"/>
      <c r="G430" s="287"/>
      <c r="H430" s="297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6" customFormat="1" ht="21" customHeight="1" thickBot="1">
      <c r="A431" s="462" t="s">
        <v>973</v>
      </c>
      <c r="B431" s="463"/>
      <c r="C431" s="464"/>
      <c r="D431" s="241"/>
      <c r="E431" s="242"/>
      <c r="F431" s="255"/>
      <c r="G431" s="287"/>
      <c r="H431" s="297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6" customFormat="1" ht="15.75" customHeight="1" thickBot="1">
      <c r="A432" s="401" t="s">
        <v>274</v>
      </c>
      <c r="B432" s="61" t="s">
        <v>755</v>
      </c>
      <c r="C432" s="80"/>
      <c r="D432" s="241">
        <f t="shared" si="28"/>
        <v>103.77938242397703</v>
      </c>
      <c r="E432" s="242">
        <f t="shared" si="27"/>
        <v>73.445790789900002</v>
      </c>
      <c r="F432" s="255">
        <f t="shared" si="29"/>
        <v>58.756632631919999</v>
      </c>
      <c r="G432" s="287">
        <v>1.042389</v>
      </c>
      <c r="H432" s="297">
        <v>1.4729024700000002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6" customFormat="1" ht="15.75" customHeight="1">
      <c r="A433" s="388" t="s">
        <v>277</v>
      </c>
      <c r="B433" s="28" t="s">
        <v>779</v>
      </c>
      <c r="C433" s="30">
        <v>16</v>
      </c>
      <c r="D433" s="241">
        <f t="shared" si="28"/>
        <v>12.582088636754005</v>
      </c>
      <c r="E433" s="242">
        <f t="shared" si="27"/>
        <v>8.9044801398000022</v>
      </c>
      <c r="F433" s="255">
        <f t="shared" si="29"/>
        <v>7.1235841118400014</v>
      </c>
      <c r="G433" s="287">
        <v>0.12637800000000002</v>
      </c>
      <c r="H433" s="297">
        <v>0.17857294000000004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6" customFormat="1" ht="15.75" customHeight="1">
      <c r="A434" s="386" t="s">
        <v>278</v>
      </c>
      <c r="B434" s="15" t="s">
        <v>779</v>
      </c>
      <c r="C434" s="31">
        <v>20</v>
      </c>
      <c r="D434" s="241">
        <f t="shared" si="28"/>
        <v>11.531042491553004</v>
      </c>
      <c r="E434" s="242">
        <f t="shared" si="27"/>
        <v>8.1606434211000014</v>
      </c>
      <c r="F434" s="255">
        <f t="shared" si="29"/>
        <v>6.5285147368800009</v>
      </c>
      <c r="G434" s="287">
        <v>0.11582100000000001</v>
      </c>
      <c r="H434" s="297">
        <v>0.16365583000000003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6" customFormat="1" ht="15.75" customHeight="1">
      <c r="A435" s="386" t="s">
        <v>279</v>
      </c>
      <c r="B435" s="15" t="s">
        <v>779</v>
      </c>
      <c r="C435" s="31">
        <v>25</v>
      </c>
      <c r="D435" s="241">
        <f t="shared" si="28"/>
        <v>15.719994519528003</v>
      </c>
      <c r="E435" s="242">
        <f t="shared" si="27"/>
        <v>11.1252100536</v>
      </c>
      <c r="F435" s="255">
        <f t="shared" si="29"/>
        <v>8.9001680428800007</v>
      </c>
      <c r="G435" s="287">
        <v>0.15789599999999998</v>
      </c>
      <c r="H435" s="297">
        <v>0.22310808000000001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6" customFormat="1" ht="15.75" customHeight="1">
      <c r="A436" s="386" t="s">
        <v>280</v>
      </c>
      <c r="B436" s="15" t="s">
        <v>779</v>
      </c>
      <c r="C436" s="31">
        <v>32</v>
      </c>
      <c r="D436" s="241">
        <f t="shared" si="28"/>
        <v>26.215223418709005</v>
      </c>
      <c r="E436" s="242">
        <f t="shared" si="27"/>
        <v>18.552796998300003</v>
      </c>
      <c r="F436" s="255">
        <f t="shared" si="29"/>
        <v>14.842237598640002</v>
      </c>
      <c r="G436" s="287">
        <v>0.26331300000000002</v>
      </c>
      <c r="H436" s="297">
        <v>0.37206299000000004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367" customFormat="1" ht="15.75" customHeight="1">
      <c r="A437" s="385" t="s">
        <v>1230</v>
      </c>
      <c r="B437" s="368" t="s">
        <v>936</v>
      </c>
      <c r="C437" s="369">
        <v>20</v>
      </c>
      <c r="D437" s="241">
        <f t="shared" si="28"/>
        <v>15.719425210000001</v>
      </c>
      <c r="E437" s="242">
        <f t="shared" si="27"/>
        <v>10.361715246000001</v>
      </c>
      <c r="F437" s="255">
        <f t="shared" si="29"/>
        <v>8.2893721968000005</v>
      </c>
      <c r="G437" s="373">
        <v>0.14706</v>
      </c>
      <c r="H437" s="300">
        <v>0.22309999999999999</v>
      </c>
      <c r="I437" s="366"/>
      <c r="J437" s="366"/>
      <c r="K437" s="366"/>
      <c r="L437" s="366"/>
      <c r="M437" s="366"/>
      <c r="N437" s="366"/>
      <c r="O437" s="366"/>
    </row>
    <row r="438" spans="1:18" s="367" customFormat="1" ht="15.75" customHeight="1">
      <c r="A438" s="385" t="s">
        <v>1231</v>
      </c>
      <c r="B438" s="368" t="s">
        <v>936</v>
      </c>
      <c r="C438" s="369">
        <v>25</v>
      </c>
      <c r="D438" s="241">
        <f t="shared" si="28"/>
        <v>19.799007100000004</v>
      </c>
      <c r="E438" s="242">
        <f t="shared" si="27"/>
        <v>13.052548275000001</v>
      </c>
      <c r="F438" s="255">
        <f t="shared" si="29"/>
        <v>10.442038620000002</v>
      </c>
      <c r="G438" s="373">
        <v>0.18525</v>
      </c>
      <c r="H438" s="300">
        <v>0.28100000000000003</v>
      </c>
      <c r="I438" s="366"/>
      <c r="J438" s="366"/>
      <c r="K438" s="366"/>
      <c r="L438" s="366"/>
      <c r="M438" s="366"/>
      <c r="N438" s="366"/>
      <c r="O438" s="366"/>
    </row>
    <row r="439" spans="1:18" s="367" customFormat="1" ht="15.75" customHeight="1">
      <c r="A439" s="385" t="s">
        <v>1232</v>
      </c>
      <c r="B439" s="368" t="s">
        <v>936</v>
      </c>
      <c r="C439" s="369">
        <v>32</v>
      </c>
      <c r="D439" s="241">
        <f t="shared" si="28"/>
        <v>26.217831110000002</v>
      </c>
      <c r="E439" s="242">
        <f t="shared" si="27"/>
        <v>17.279565831750002</v>
      </c>
      <c r="F439" s="255">
        <f t="shared" si="29"/>
        <v>13.823652665400001</v>
      </c>
      <c r="G439" s="373">
        <v>0.2452425</v>
      </c>
      <c r="H439" s="300">
        <v>0.37209999999999999</v>
      </c>
      <c r="I439" s="366"/>
      <c r="J439" s="366"/>
      <c r="K439" s="366"/>
      <c r="L439" s="366"/>
      <c r="M439" s="366"/>
      <c r="N439" s="366"/>
      <c r="O439" s="366"/>
    </row>
    <row r="440" spans="1:18" s="6" customFormat="1" ht="15.75" customHeight="1">
      <c r="A440" s="386" t="s">
        <v>281</v>
      </c>
      <c r="B440" s="15" t="s">
        <v>936</v>
      </c>
      <c r="C440" s="31">
        <v>40</v>
      </c>
      <c r="D440" s="241">
        <f t="shared" si="28"/>
        <v>28.302083156282002</v>
      </c>
      <c r="E440" s="242">
        <f t="shared" si="27"/>
        <v>20.0296901934</v>
      </c>
      <c r="F440" s="255">
        <f t="shared" si="29"/>
        <v>16.02375215472</v>
      </c>
      <c r="G440" s="287">
        <v>0.28427399999999997</v>
      </c>
      <c r="H440" s="297">
        <v>0.40168102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6" customFormat="1" ht="15.75" customHeight="1">
      <c r="A441" s="386" t="s">
        <v>282</v>
      </c>
      <c r="B441" s="15" t="s">
        <v>936</v>
      </c>
      <c r="C441" s="31">
        <v>50</v>
      </c>
      <c r="D441" s="241">
        <f t="shared" si="28"/>
        <v>46.124169966212015</v>
      </c>
      <c r="E441" s="242">
        <f t="shared" ref="E441:E506" si="30">G441*$D$2</f>
        <v>32.642573684400006</v>
      </c>
      <c r="F441" s="255">
        <f t="shared" si="29"/>
        <v>26.114058947520004</v>
      </c>
      <c r="G441" s="287">
        <v>0.46328400000000003</v>
      </c>
      <c r="H441" s="297">
        <v>0.65462332000000012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6" customFormat="1" ht="15.75" customHeight="1">
      <c r="A442" s="386" t="s">
        <v>283</v>
      </c>
      <c r="B442" s="15" t="s">
        <v>936</v>
      </c>
      <c r="C442" s="31">
        <v>63</v>
      </c>
      <c r="D442" s="241">
        <f t="shared" si="28"/>
        <v>59.757304748167002</v>
      </c>
      <c r="E442" s="242">
        <f t="shared" si="30"/>
        <v>42.290890542900009</v>
      </c>
      <c r="F442" s="255">
        <f t="shared" si="29"/>
        <v>33.832712434320008</v>
      </c>
      <c r="G442" s="287">
        <v>0.60021900000000006</v>
      </c>
      <c r="H442" s="297">
        <v>0.84811336999999998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6" customFormat="1" ht="15.75" customHeight="1">
      <c r="A443" s="386" t="s">
        <v>284</v>
      </c>
      <c r="B443" s="15" t="s">
        <v>936</v>
      </c>
      <c r="C443" s="31">
        <v>75</v>
      </c>
      <c r="D443" s="241">
        <f t="shared" si="28"/>
        <v>126.84146740708302</v>
      </c>
      <c r="E443" s="242">
        <f t="shared" si="30"/>
        <v>89.767077632100012</v>
      </c>
      <c r="F443" s="255">
        <f t="shared" si="29"/>
        <v>71.81366210568001</v>
      </c>
      <c r="G443" s="287">
        <v>1.2740310000000001</v>
      </c>
      <c r="H443" s="297">
        <v>1.8002141300000001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221" customFormat="1" ht="15.75" customHeight="1">
      <c r="A444" s="386" t="s">
        <v>285</v>
      </c>
      <c r="B444" s="15" t="s">
        <v>936</v>
      </c>
      <c r="C444" s="31">
        <v>90</v>
      </c>
      <c r="D444" s="241">
        <f t="shared" si="28"/>
        <v>154.46941616759651</v>
      </c>
      <c r="E444" s="242">
        <f t="shared" si="30"/>
        <v>109.31967562626514</v>
      </c>
      <c r="F444" s="255">
        <f t="shared" si="29"/>
        <v>87.455740501012116</v>
      </c>
      <c r="G444" s="287">
        <v>1.5515338065099487</v>
      </c>
      <c r="H444" s="297">
        <v>2.1923274093423912</v>
      </c>
      <c r="I444" s="202"/>
      <c r="J444" s="202"/>
      <c r="K444" s="202"/>
      <c r="L444" s="202"/>
      <c r="M444" s="202"/>
      <c r="N444" s="202"/>
      <c r="O444" s="202"/>
      <c r="P444" s="202"/>
      <c r="Q444" s="202"/>
      <c r="R444" s="202"/>
    </row>
    <row r="445" spans="1:18" s="221" customFormat="1" ht="15.75" customHeight="1" thickBot="1">
      <c r="A445" s="398" t="s">
        <v>286</v>
      </c>
      <c r="B445" s="49" t="s">
        <v>936</v>
      </c>
      <c r="C445" s="50">
        <v>110</v>
      </c>
      <c r="D445" s="241">
        <f t="shared" si="28"/>
        <v>184.98189343526985</v>
      </c>
      <c r="E445" s="242">
        <f t="shared" si="30"/>
        <v>130.91368562651505</v>
      </c>
      <c r="F445" s="255">
        <f t="shared" si="29"/>
        <v>104.73094850121204</v>
      </c>
      <c r="G445" s="287">
        <v>1.8580096201415435</v>
      </c>
      <c r="H445" s="297">
        <v>2.6253797371137275</v>
      </c>
      <c r="I445" s="202"/>
      <c r="J445" s="202"/>
      <c r="K445" s="202"/>
      <c r="L445" s="202"/>
      <c r="M445" s="202"/>
      <c r="N445" s="202"/>
      <c r="O445" s="202"/>
      <c r="P445" s="202"/>
      <c r="Q445" s="202"/>
      <c r="R445" s="202"/>
    </row>
    <row r="446" spans="1:18" s="6" customFormat="1" ht="15.75" customHeight="1">
      <c r="A446" s="407" t="s">
        <v>288</v>
      </c>
      <c r="B446" s="63" t="s">
        <v>780</v>
      </c>
      <c r="C446" s="81" t="s">
        <v>287</v>
      </c>
      <c r="D446" s="241">
        <f t="shared" si="28"/>
        <v>24.113131128307003</v>
      </c>
      <c r="E446" s="242">
        <f t="shared" si="30"/>
        <v>17.065123560900002</v>
      </c>
      <c r="F446" s="255">
        <f t="shared" si="29"/>
        <v>13.652098848720001</v>
      </c>
      <c r="G446" s="287">
        <v>0.242199</v>
      </c>
      <c r="H446" s="297">
        <v>0.34222877000000002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6" customFormat="1" ht="15.75" customHeight="1" thickBot="1">
      <c r="A447" s="387" t="s">
        <v>290</v>
      </c>
      <c r="B447" s="64" t="s">
        <v>780</v>
      </c>
      <c r="C447" s="34" t="s">
        <v>289</v>
      </c>
      <c r="D447" s="241">
        <f t="shared" si="28"/>
        <v>26.215223418709005</v>
      </c>
      <c r="E447" s="242">
        <f t="shared" si="30"/>
        <v>18.552796998300003</v>
      </c>
      <c r="F447" s="255">
        <f t="shared" si="29"/>
        <v>14.842237598640002</v>
      </c>
      <c r="G447" s="287">
        <v>0.26331300000000002</v>
      </c>
      <c r="H447" s="297">
        <v>0.37206299000000004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6" customFormat="1" ht="33" customHeight="1">
      <c r="A448" s="407" t="s">
        <v>386</v>
      </c>
      <c r="B448" s="65" t="s">
        <v>757</v>
      </c>
      <c r="C448" s="81">
        <v>12</v>
      </c>
      <c r="D448" s="241">
        <f t="shared" si="28"/>
        <v>2180.5399374713502</v>
      </c>
      <c r="E448" s="242">
        <f t="shared" si="30"/>
        <v>1543.1916852450001</v>
      </c>
      <c r="F448" s="255">
        <f t="shared" si="29"/>
        <v>1234.5533481960001</v>
      </c>
      <c r="G448" s="287">
        <v>21.901949999999999</v>
      </c>
      <c r="H448" s="297">
        <v>30.947598500000002</v>
      </c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6" customFormat="1" ht="15.75" customHeight="1" thickBot="1">
      <c r="A449" s="413" t="s">
        <v>395</v>
      </c>
      <c r="B449" s="66" t="s">
        <v>756</v>
      </c>
      <c r="C449" s="82">
        <v>12</v>
      </c>
      <c r="D449" s="241">
        <f t="shared" si="28"/>
        <v>499.0031981252111</v>
      </c>
      <c r="E449" s="242">
        <f t="shared" si="30"/>
        <v>353.1499575057</v>
      </c>
      <c r="F449" s="255">
        <f t="shared" si="29"/>
        <v>282.51996600455999</v>
      </c>
      <c r="G449" s="287">
        <v>5.0121269999999996</v>
      </c>
      <c r="H449" s="297">
        <v>7.0821682100000007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6" customFormat="1" ht="15.75" customHeight="1">
      <c r="A450" s="414" t="s">
        <v>409</v>
      </c>
      <c r="B450" s="63" t="s">
        <v>758</v>
      </c>
      <c r="C450" s="83">
        <v>16</v>
      </c>
      <c r="D450" s="241">
        <f t="shared" si="28"/>
        <v>1210.8356243772103</v>
      </c>
      <c r="E450" s="242">
        <f t="shared" si="30"/>
        <v>856.92146042700006</v>
      </c>
      <c r="F450" s="255">
        <f t="shared" si="29"/>
        <v>685.53716834160002</v>
      </c>
      <c r="G450" s="287">
        <v>12.16197</v>
      </c>
      <c r="H450" s="297">
        <v>17.184943100000002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6" customFormat="1" ht="15.75" customHeight="1">
      <c r="A451" s="395" t="s">
        <v>410</v>
      </c>
      <c r="B451" s="22" t="s">
        <v>758</v>
      </c>
      <c r="C451" s="31">
        <v>20</v>
      </c>
      <c r="D451" s="241">
        <f t="shared" si="28"/>
        <v>1392.1943983592842</v>
      </c>
      <c r="E451" s="242">
        <f t="shared" si="30"/>
        <v>985.27102525080011</v>
      </c>
      <c r="F451" s="255">
        <f t="shared" si="29"/>
        <v>788.21682020064009</v>
      </c>
      <c r="G451" s="287">
        <v>13.983588000000001</v>
      </c>
      <c r="H451" s="297">
        <v>19.75890124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6" customFormat="1" ht="15.75" customHeight="1">
      <c r="A452" s="393" t="s">
        <v>291</v>
      </c>
      <c r="B452" s="22" t="s">
        <v>758</v>
      </c>
      <c r="C452" s="31">
        <v>25</v>
      </c>
      <c r="D452" s="241">
        <f t="shared" si="28"/>
        <v>1645.8925657262791</v>
      </c>
      <c r="E452" s="242">
        <f t="shared" si="30"/>
        <v>1164.8159607572998</v>
      </c>
      <c r="F452" s="255">
        <f t="shared" si="29"/>
        <v>931.85276860583986</v>
      </c>
      <c r="G452" s="287">
        <v>16.531802999999996</v>
      </c>
      <c r="H452" s="297">
        <v>23.359545690000001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6" customFormat="1" ht="15.75" customHeight="1">
      <c r="A453" s="386" t="s">
        <v>292</v>
      </c>
      <c r="B453" s="22" t="s">
        <v>758</v>
      </c>
      <c r="C453" s="31">
        <v>32</v>
      </c>
      <c r="D453" s="241">
        <f t="shared" si="28"/>
        <v>1755.962992468633</v>
      </c>
      <c r="E453" s="242">
        <f t="shared" si="30"/>
        <v>1242.7139916171</v>
      </c>
      <c r="F453" s="255">
        <f t="shared" si="29"/>
        <v>994.17119329367995</v>
      </c>
      <c r="G453" s="287">
        <v>17.637380999999998</v>
      </c>
      <c r="H453" s="297">
        <v>24.92173463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6" customFormat="1" ht="15.75" customHeight="1">
      <c r="A454" s="386" t="s">
        <v>293</v>
      </c>
      <c r="B454" s="22" t="s">
        <v>758</v>
      </c>
      <c r="C454" s="31">
        <v>40</v>
      </c>
      <c r="D454" s="241">
        <f t="shared" si="28"/>
        <v>1871.2886499369924</v>
      </c>
      <c r="E454" s="242">
        <f t="shared" si="30"/>
        <v>1324.3312060704004</v>
      </c>
      <c r="F454" s="255">
        <f t="shared" si="29"/>
        <v>1059.4649648563204</v>
      </c>
      <c r="G454" s="287">
        <v>18.795744000000003</v>
      </c>
      <c r="H454" s="297">
        <v>26.558509120000004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6" customFormat="1" ht="15.75" customHeight="1">
      <c r="A455" s="386" t="s">
        <v>294</v>
      </c>
      <c r="B455" s="22" t="s">
        <v>758</v>
      </c>
      <c r="C455" s="31">
        <v>50</v>
      </c>
      <c r="D455" s="241">
        <f t="shared" si="28"/>
        <v>2516.0064484244176</v>
      </c>
      <c r="E455" s="242">
        <f t="shared" si="30"/>
        <v>1780.6049614178999</v>
      </c>
      <c r="F455" s="255">
        <f t="shared" si="29"/>
        <v>1424.48396913432</v>
      </c>
      <c r="G455" s="287">
        <v>25.271468999999996</v>
      </c>
      <c r="H455" s="297">
        <v>35.708750870000003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6" customFormat="1" ht="15.75" customHeight="1">
      <c r="A456" s="386" t="s">
        <v>295</v>
      </c>
      <c r="B456" s="22" t="s">
        <v>758</v>
      </c>
      <c r="C456" s="31">
        <v>63</v>
      </c>
      <c r="D456" s="241">
        <f t="shared" si="28"/>
        <v>2935.3433952539581</v>
      </c>
      <c r="E456" s="242">
        <f t="shared" si="30"/>
        <v>2077.3742516946004</v>
      </c>
      <c r="F456" s="255">
        <f t="shared" si="29"/>
        <v>1661.8994013556803</v>
      </c>
      <c r="G456" s="287">
        <v>29.483406000000002</v>
      </c>
      <c r="H456" s="297">
        <v>41.660245379999999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6" customFormat="1" ht="15.75" customHeight="1">
      <c r="A457" s="386" t="s">
        <v>296</v>
      </c>
      <c r="B457" s="22" t="s">
        <v>758</v>
      </c>
      <c r="C457" s="31">
        <v>75</v>
      </c>
      <c r="D457" s="241">
        <f t="shared" si="28"/>
        <v>3669.1868603438629</v>
      </c>
      <c r="E457" s="242">
        <f t="shared" si="30"/>
        <v>2596.7232047394004</v>
      </c>
      <c r="F457" s="255">
        <f t="shared" si="29"/>
        <v>2077.3785637915203</v>
      </c>
      <c r="G457" s="287">
        <v>36.854334000000001</v>
      </c>
      <c r="H457" s="297">
        <v>52.075414820000006</v>
      </c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6" customFormat="1" ht="15.75" customHeight="1">
      <c r="A458" s="386" t="s">
        <v>297</v>
      </c>
      <c r="B458" s="22" t="s">
        <v>758</v>
      </c>
      <c r="C458" s="31">
        <v>90</v>
      </c>
      <c r="D458" s="241">
        <f t="shared" si="28"/>
        <v>4843.3120324031825</v>
      </c>
      <c r="E458" s="242">
        <f t="shared" si="30"/>
        <v>3427.6642812234008</v>
      </c>
      <c r="F458" s="255">
        <f t="shared" si="29"/>
        <v>2742.1314249787206</v>
      </c>
      <c r="G458" s="287">
        <v>48.647574000000006</v>
      </c>
      <c r="H458" s="297">
        <v>68.73934002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6" customFormat="1" ht="15.75" customHeight="1">
      <c r="A459" s="415" t="s">
        <v>298</v>
      </c>
      <c r="B459" s="22" t="s">
        <v>758</v>
      </c>
      <c r="C459" s="84">
        <v>110</v>
      </c>
      <c r="D459" s="241">
        <f t="shared" si="28"/>
        <v>10378.532311958032</v>
      </c>
      <c r="E459" s="242">
        <f t="shared" si="30"/>
        <v>7344.9995084397005</v>
      </c>
      <c r="F459" s="255">
        <f t="shared" si="29"/>
        <v>5875.9996067517604</v>
      </c>
      <c r="G459" s="287">
        <v>104.244867</v>
      </c>
      <c r="H459" s="297">
        <v>147.29867841000001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6" customFormat="1" ht="15.75" customHeight="1" thickBot="1">
      <c r="A460" s="416" t="s">
        <v>471</v>
      </c>
      <c r="B460" s="64" t="s">
        <v>758</v>
      </c>
      <c r="C460" s="85">
        <v>125</v>
      </c>
      <c r="D460" s="241">
        <f t="shared" si="28"/>
        <v>13759.427877460243</v>
      </c>
      <c r="E460" s="242">
        <f t="shared" si="30"/>
        <v>9737.6958474093026</v>
      </c>
      <c r="F460" s="255">
        <f t="shared" si="29"/>
        <v>7790.1566779274417</v>
      </c>
      <c r="G460" s="287">
        <v>138.20352300000002</v>
      </c>
      <c r="H460" s="297">
        <v>195.28248129000002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9" customFormat="1" ht="15.75" customHeight="1">
      <c r="A461" s="407" t="s">
        <v>299</v>
      </c>
      <c r="B461" s="62" t="s">
        <v>759</v>
      </c>
      <c r="C461" s="81">
        <v>16</v>
      </c>
      <c r="D461" s="241">
        <f t="shared" si="28"/>
        <v>1210.8356243772103</v>
      </c>
      <c r="E461" s="242">
        <f t="shared" si="30"/>
        <v>856.92146042700006</v>
      </c>
      <c r="F461" s="255">
        <f t="shared" si="29"/>
        <v>685.53716834160002</v>
      </c>
      <c r="G461" s="287">
        <v>12.16197</v>
      </c>
      <c r="H461" s="297">
        <v>17.184943100000002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9" customFormat="1" ht="15.75" customHeight="1">
      <c r="A462" s="386" t="s">
        <v>300</v>
      </c>
      <c r="B462" s="15" t="s">
        <v>759</v>
      </c>
      <c r="C462" s="31">
        <v>20</v>
      </c>
      <c r="D462" s="241">
        <f t="shared" si="28"/>
        <v>1210.8356243772103</v>
      </c>
      <c r="E462" s="242">
        <f t="shared" si="30"/>
        <v>856.92146042700006</v>
      </c>
      <c r="F462" s="255">
        <f t="shared" si="29"/>
        <v>685.53716834160002</v>
      </c>
      <c r="G462" s="287">
        <v>12.16197</v>
      </c>
      <c r="H462" s="297">
        <v>17.184943100000002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9" customFormat="1" ht="15.75" customHeight="1">
      <c r="A463" s="386" t="s">
        <v>422</v>
      </c>
      <c r="B463" s="15" t="s">
        <v>759</v>
      </c>
      <c r="C463" s="31">
        <v>25</v>
      </c>
      <c r="D463" s="241">
        <f t="shared" si="28"/>
        <v>1332.4370936111172</v>
      </c>
      <c r="E463" s="242">
        <f t="shared" si="30"/>
        <v>942.98013470789999</v>
      </c>
      <c r="F463" s="255">
        <f t="shared" si="29"/>
        <v>754.38410776631997</v>
      </c>
      <c r="G463" s="287">
        <v>13.383368999999998</v>
      </c>
      <c r="H463" s="297">
        <v>18.91078787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9" customFormat="1" ht="15.75" customHeight="1">
      <c r="A464" s="386" t="s">
        <v>301</v>
      </c>
      <c r="B464" s="15" t="s">
        <v>759</v>
      </c>
      <c r="C464" s="31">
        <v>32</v>
      </c>
      <c r="D464" s="241">
        <f t="shared" si="28"/>
        <v>1574.6042184865591</v>
      </c>
      <c r="E464" s="242">
        <f t="shared" si="30"/>
        <v>1114.3644267933</v>
      </c>
      <c r="F464" s="255">
        <f t="shared" si="29"/>
        <v>891.49154143464</v>
      </c>
      <c r="G464" s="287">
        <v>15.815763</v>
      </c>
      <c r="H464" s="297">
        <v>22.347776490000001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9" customFormat="1" ht="15.75" customHeight="1">
      <c r="A465" s="386" t="s">
        <v>302</v>
      </c>
      <c r="B465" s="15" t="s">
        <v>759</v>
      </c>
      <c r="C465" s="31">
        <v>40</v>
      </c>
      <c r="D465" s="241">
        <f t="shared" si="28"/>
        <v>1695.1546415752655</v>
      </c>
      <c r="E465" s="242">
        <f t="shared" si="30"/>
        <v>1199.6792643555004</v>
      </c>
      <c r="F465" s="255">
        <f t="shared" si="29"/>
        <v>959.74341148440033</v>
      </c>
      <c r="G465" s="287">
        <v>17.026605000000004</v>
      </c>
      <c r="H465" s="297">
        <v>24.058704150000004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6" customFormat="1" ht="15.75" customHeight="1">
      <c r="A466" s="386" t="s">
        <v>303</v>
      </c>
      <c r="B466" s="15" t="s">
        <v>759</v>
      </c>
      <c r="C466" s="31">
        <v>50</v>
      </c>
      <c r="D466" s="241">
        <f t="shared" si="28"/>
        <v>2306.3455912860613</v>
      </c>
      <c r="E466" s="242">
        <f t="shared" si="30"/>
        <v>1632.2257064007001</v>
      </c>
      <c r="F466" s="255">
        <f t="shared" si="29"/>
        <v>1305.7805651205601</v>
      </c>
      <c r="G466" s="287">
        <v>23.165576999999999</v>
      </c>
      <c r="H466" s="297">
        <v>32.733111710000003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6" customFormat="1" ht="15.75" customHeight="1" thickBot="1">
      <c r="A467" s="387" t="s">
        <v>304</v>
      </c>
      <c r="B467" s="44" t="s">
        <v>759</v>
      </c>
      <c r="C467" s="34">
        <v>63</v>
      </c>
      <c r="D467" s="241">
        <f t="shared" si="28"/>
        <v>2715.187309216421</v>
      </c>
      <c r="E467" s="242">
        <f t="shared" si="30"/>
        <v>1921.5674097327003</v>
      </c>
      <c r="F467" s="255">
        <f t="shared" si="29"/>
        <v>1537.2539277861601</v>
      </c>
      <c r="G467" s="287">
        <v>27.272097000000002</v>
      </c>
      <c r="H467" s="297">
        <v>38.535651309999999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6" customFormat="1" ht="15.75" customHeight="1">
      <c r="A468" s="407" t="s">
        <v>371</v>
      </c>
      <c r="B468" s="59" t="s">
        <v>760</v>
      </c>
      <c r="C468" s="81">
        <v>63</v>
      </c>
      <c r="D468" s="241">
        <f t="shared" si="28"/>
        <v>4403.015092880938</v>
      </c>
      <c r="E468" s="242">
        <f t="shared" si="30"/>
        <v>3116.0613775419006</v>
      </c>
      <c r="F468" s="255">
        <f t="shared" si="29"/>
        <v>2492.8491020335205</v>
      </c>
      <c r="G468" s="287">
        <v>44.225109000000003</v>
      </c>
      <c r="H468" s="297">
        <v>62.490368070000002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6" customFormat="1" ht="15.75" customHeight="1">
      <c r="A469" s="386" t="s">
        <v>372</v>
      </c>
      <c r="B469" s="19" t="s">
        <v>760</v>
      </c>
      <c r="C469" s="31">
        <v>75</v>
      </c>
      <c r="D469" s="241">
        <f t="shared" si="28"/>
        <v>4403.015092880938</v>
      </c>
      <c r="E469" s="242">
        <f t="shared" si="30"/>
        <v>3116.0613775419006</v>
      </c>
      <c r="F469" s="255">
        <f t="shared" si="29"/>
        <v>2492.8491020335205</v>
      </c>
      <c r="G469" s="287">
        <v>44.225109000000003</v>
      </c>
      <c r="H469" s="297">
        <v>62.490368070000002</v>
      </c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6" customFormat="1" ht="15.75" customHeight="1">
      <c r="A470" s="386" t="s">
        <v>373</v>
      </c>
      <c r="B470" s="19" t="s">
        <v>760</v>
      </c>
      <c r="C470" s="31">
        <v>90</v>
      </c>
      <c r="D470" s="241">
        <f t="shared" si="28"/>
        <v>4403.015092880938</v>
      </c>
      <c r="E470" s="242">
        <f t="shared" si="30"/>
        <v>3116.0613775419006</v>
      </c>
      <c r="F470" s="255">
        <f t="shared" si="29"/>
        <v>2492.8491020335205</v>
      </c>
      <c r="G470" s="287">
        <v>44.225109000000003</v>
      </c>
      <c r="H470" s="297">
        <v>62.490368070000002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6" customFormat="1" ht="15.75" customHeight="1" thickBot="1">
      <c r="A471" s="387" t="s">
        <v>437</v>
      </c>
      <c r="B471" s="25" t="s">
        <v>760</v>
      </c>
      <c r="C471" s="34">
        <v>110</v>
      </c>
      <c r="D471" s="241">
        <f t="shared" si="28"/>
        <v>4403.015092880938</v>
      </c>
      <c r="E471" s="242">
        <f t="shared" si="30"/>
        <v>3116.0613775419006</v>
      </c>
      <c r="F471" s="255">
        <f t="shared" si="29"/>
        <v>2492.8491020335205</v>
      </c>
      <c r="G471" s="287">
        <v>44.225109000000003</v>
      </c>
      <c r="H471" s="297">
        <v>62.490368070000002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6" customFormat="1" ht="15.75" customHeight="1" thickBot="1">
      <c r="A472" s="401" t="s">
        <v>330</v>
      </c>
      <c r="B472" s="61" t="s">
        <v>761</v>
      </c>
      <c r="C472" s="80"/>
      <c r="D472" s="241">
        <f t="shared" ref="D472:D473" si="31">H472*$D$2</f>
        <v>36586.962012105301</v>
      </c>
      <c r="E472" s="242">
        <f t="shared" ref="E472:E473" si="32">G472*$D$2</f>
        <v>25892.988518673905</v>
      </c>
      <c r="F472" s="255">
        <f t="shared" ref="F472:F473" si="33">E472-(E472/100*20)</f>
        <v>20714.390814939125</v>
      </c>
      <c r="G472" s="287">
        <v>367.48962900000004</v>
      </c>
      <c r="H472" s="297">
        <v>519.26524767000001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6" customFormat="1" ht="15.75" customHeight="1" thickBot="1">
      <c r="A473" s="401" t="s">
        <v>310</v>
      </c>
      <c r="B473" s="68" t="s">
        <v>762</v>
      </c>
      <c r="C473" s="80"/>
      <c r="D473" s="241">
        <f t="shared" si="31"/>
        <v>1695.1546415752655</v>
      </c>
      <c r="E473" s="242">
        <f t="shared" si="32"/>
        <v>1199.6792643555004</v>
      </c>
      <c r="F473" s="255">
        <f t="shared" si="33"/>
        <v>959.74341148440033</v>
      </c>
      <c r="G473" s="287">
        <v>17.026605000000004</v>
      </c>
      <c r="H473" s="297">
        <v>24.058704150000004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6" customFormat="1" ht="50.25" customHeight="1" thickBot="1">
      <c r="A474" s="413" t="s">
        <v>632</v>
      </c>
      <c r="B474" s="67" t="s">
        <v>1115</v>
      </c>
      <c r="C474" s="82" t="s">
        <v>633</v>
      </c>
      <c r="D474" s="241">
        <f t="shared" ref="D474" si="34">H474*$D$2</f>
        <v>456976.58487000008</v>
      </c>
      <c r="E474" s="242">
        <f t="shared" ref="E474" si="35">G474*$D$2</f>
        <v>323407.26900000003</v>
      </c>
      <c r="F474" s="255">
        <f t="shared" ref="F474" si="36">E474-(E474/100*20)</f>
        <v>258725.81520000001</v>
      </c>
      <c r="G474" s="287">
        <v>4590</v>
      </c>
      <c r="H474" s="297">
        <v>6485.7000000000007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6" customFormat="1" ht="15.75" customHeight="1">
      <c r="A475" s="449" t="s">
        <v>1310</v>
      </c>
      <c r="B475" s="448" t="s">
        <v>1306</v>
      </c>
      <c r="C475" s="450" t="s">
        <v>1308</v>
      </c>
      <c r="D475" s="241">
        <f t="shared" si="28"/>
        <v>148529.19198200002</v>
      </c>
      <c r="E475" s="242">
        <f t="shared" si="30"/>
        <v>105339.94789648526</v>
      </c>
      <c r="F475" s="255">
        <f t="shared" si="29"/>
        <v>84271.958317188211</v>
      </c>
      <c r="G475" s="433">
        <v>1495.0509997500003</v>
      </c>
      <c r="H475" s="297">
        <v>2108.02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6" customFormat="1" ht="15.75" customHeight="1" thickBot="1">
      <c r="A476" s="451" t="s">
        <v>1311</v>
      </c>
      <c r="B476" s="447" t="s">
        <v>1307</v>
      </c>
      <c r="C476" s="450" t="s">
        <v>1309</v>
      </c>
      <c r="D476" s="241">
        <f t="shared" si="28"/>
        <v>47972.078235000008</v>
      </c>
      <c r="E476" s="242">
        <f t="shared" si="30"/>
        <v>34022.416828703004</v>
      </c>
      <c r="F476" s="255">
        <f t="shared" si="29"/>
        <v>27217.933462962403</v>
      </c>
      <c r="G476" s="433">
        <v>482.86760445000004</v>
      </c>
      <c r="H476" s="297">
        <v>680.85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6" customFormat="1" ht="15.75" customHeight="1">
      <c r="A477" s="407" t="s">
        <v>424</v>
      </c>
      <c r="B477" s="62" t="s">
        <v>763</v>
      </c>
      <c r="C477" s="81" t="s">
        <v>305</v>
      </c>
      <c r="D477" s="241">
        <f t="shared" si="28"/>
        <v>7692.8342768332541</v>
      </c>
      <c r="E477" s="242">
        <f t="shared" si="30"/>
        <v>5070.6734097263561</v>
      </c>
      <c r="F477" s="255">
        <f t="shared" si="29"/>
        <v>4056.5387277810851</v>
      </c>
      <c r="G477" s="372">
        <v>71.966196129759751</v>
      </c>
      <c r="H477" s="300">
        <v>109.18155748275601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6" customFormat="1" ht="15.75" customHeight="1">
      <c r="A478" s="391" t="s">
        <v>423</v>
      </c>
      <c r="B478" s="16" t="s">
        <v>764</v>
      </c>
      <c r="C478" s="32">
        <v>63</v>
      </c>
      <c r="D478" s="241">
        <f t="shared" si="28"/>
        <v>20861.910285038073</v>
      </c>
      <c r="E478" s="242">
        <f t="shared" si="30"/>
        <v>14764.199424630302</v>
      </c>
      <c r="F478" s="255">
        <f t="shared" si="29"/>
        <v>11811.359539704241</v>
      </c>
      <c r="G478" s="287">
        <v>209.542833</v>
      </c>
      <c r="H478" s="297">
        <v>296.08539259000003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221" customFormat="1" ht="15.75" customHeight="1" thickBot="1">
      <c r="A479" s="417" t="s">
        <v>361</v>
      </c>
      <c r="B479" s="249" t="s">
        <v>765</v>
      </c>
      <c r="C479" s="250" t="s">
        <v>360</v>
      </c>
      <c r="D479" s="241">
        <f t="shared" si="28"/>
        <v>41359.491700000006</v>
      </c>
      <c r="E479" s="242">
        <f t="shared" si="30"/>
        <v>29268.357844500002</v>
      </c>
      <c r="F479" s="255">
        <f t="shared" si="29"/>
        <v>23414.686275600001</v>
      </c>
      <c r="G479" s="287">
        <v>415.39499999999998</v>
      </c>
      <c r="H479" s="297">
        <v>587</v>
      </c>
      <c r="I479" s="202"/>
      <c r="J479" s="202"/>
      <c r="K479" s="202"/>
      <c r="L479" s="202"/>
      <c r="M479" s="202"/>
      <c r="N479" s="202"/>
      <c r="O479" s="202"/>
      <c r="P479" s="202"/>
      <c r="Q479" s="202"/>
      <c r="R479" s="202"/>
    </row>
    <row r="480" spans="1:18" s="6" customFormat="1" ht="15.75" customHeight="1">
      <c r="A480" s="407" t="s">
        <v>307</v>
      </c>
      <c r="B480" s="71" t="s">
        <v>1116</v>
      </c>
      <c r="C480" s="81" t="s">
        <v>306</v>
      </c>
      <c r="D480" s="241">
        <f t="shared" si="28"/>
        <v>1981.3590766793463</v>
      </c>
      <c r="E480" s="242">
        <f t="shared" si="30"/>
        <v>1402.2292369302002</v>
      </c>
      <c r="F480" s="255">
        <f t="shared" si="29"/>
        <v>1121.7833895441602</v>
      </c>
      <c r="G480" s="287">
        <v>19.901322</v>
      </c>
      <c r="H480" s="297">
        <v>28.120698060000002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6" customFormat="1" ht="15.75" customHeight="1">
      <c r="A481" s="386" t="s">
        <v>308</v>
      </c>
      <c r="B481" s="21" t="s">
        <v>1116</v>
      </c>
      <c r="C481" s="31" t="s">
        <v>275</v>
      </c>
      <c r="D481" s="241">
        <f t="shared" si="28"/>
        <v>2091.4295034217007</v>
      </c>
      <c r="E481" s="242">
        <f t="shared" si="30"/>
        <v>1480.1272677900004</v>
      </c>
      <c r="F481" s="255">
        <f t="shared" si="29"/>
        <v>1184.1018142320004</v>
      </c>
      <c r="G481" s="287">
        <v>21.006900000000002</v>
      </c>
      <c r="H481" s="297">
        <v>29.682887000000004</v>
      </c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6" customFormat="1" ht="15.75" customHeight="1">
      <c r="A482" s="386" t="s">
        <v>332</v>
      </c>
      <c r="B482" s="21" t="s">
        <v>1116</v>
      </c>
      <c r="C482" s="31" t="s">
        <v>331</v>
      </c>
      <c r="D482" s="241">
        <f t="shared" si="28"/>
        <v>2700.5183608420944</v>
      </c>
      <c r="E482" s="242">
        <f t="shared" si="30"/>
        <v>1911.1860363978001</v>
      </c>
      <c r="F482" s="255">
        <f t="shared" si="29"/>
        <v>1528.9488291182402</v>
      </c>
      <c r="G482" s="287">
        <v>27.124758</v>
      </c>
      <c r="H482" s="297">
        <v>38.327460340000002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6" customFormat="1" ht="15.75" customHeight="1">
      <c r="A483" s="386" t="s">
        <v>309</v>
      </c>
      <c r="B483" s="21" t="s">
        <v>1116</v>
      </c>
      <c r="C483" s="31" t="s">
        <v>276</v>
      </c>
      <c r="D483" s="241">
        <f t="shared" si="28"/>
        <v>2905.9902659524755</v>
      </c>
      <c r="E483" s="242">
        <f t="shared" si="30"/>
        <v>2056.6007247825</v>
      </c>
      <c r="F483" s="255">
        <f t="shared" si="29"/>
        <v>1645.2805798260001</v>
      </c>
      <c r="G483" s="287">
        <v>29.188575</v>
      </c>
      <c r="H483" s="297">
        <v>41.243647250000002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6" customFormat="1" ht="15.75" customHeight="1">
      <c r="A484" s="386" t="s">
        <v>335</v>
      </c>
      <c r="B484" s="21" t="s">
        <v>1116</v>
      </c>
      <c r="C484" s="31">
        <v>50</v>
      </c>
      <c r="D484" s="241">
        <f t="shared" si="28"/>
        <v>3192.1794685037275</v>
      </c>
      <c r="E484" s="242">
        <f t="shared" si="30"/>
        <v>2259.1399171149001</v>
      </c>
      <c r="F484" s="255">
        <f t="shared" si="29"/>
        <v>1807.3119336919201</v>
      </c>
      <c r="G484" s="287">
        <v>32.063139</v>
      </c>
      <c r="H484" s="297">
        <v>45.305424970000004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6" customFormat="1" ht="15.75" customHeight="1">
      <c r="A485" s="386" t="s">
        <v>336</v>
      </c>
      <c r="B485" s="21" t="s">
        <v>1116</v>
      </c>
      <c r="C485" s="31">
        <v>63</v>
      </c>
      <c r="D485" s="241">
        <f t="shared" si="28"/>
        <v>3522.4059812836185</v>
      </c>
      <c r="E485" s="242">
        <f t="shared" si="30"/>
        <v>2492.8447899366001</v>
      </c>
      <c r="F485" s="255">
        <f t="shared" si="29"/>
        <v>1994.27583194928</v>
      </c>
      <c r="G485" s="287">
        <v>35.380026000000001</v>
      </c>
      <c r="H485" s="297">
        <v>49.992207980000003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6" customFormat="1" ht="15.75" customHeight="1">
      <c r="A486" s="386" t="s">
        <v>333</v>
      </c>
      <c r="B486" s="21" t="s">
        <v>1116</v>
      </c>
      <c r="C486" s="31">
        <v>75</v>
      </c>
      <c r="D486" s="241">
        <f t="shared" si="28"/>
        <v>7485.1241346423112</v>
      </c>
      <c r="E486" s="242">
        <f t="shared" si="30"/>
        <v>5297.3032637970009</v>
      </c>
      <c r="F486" s="255">
        <f t="shared" si="29"/>
        <v>4237.8426110376004</v>
      </c>
      <c r="G486" s="287">
        <v>75.182670000000002</v>
      </c>
      <c r="H486" s="297">
        <v>106.23360410000001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6" customFormat="1" ht="15.75" customHeight="1">
      <c r="A487" s="386" t="s">
        <v>337</v>
      </c>
      <c r="B487" s="21" t="s">
        <v>1116</v>
      </c>
      <c r="C487" s="31">
        <v>90</v>
      </c>
      <c r="D487" s="241">
        <f t="shared" si="28"/>
        <v>8311.2159396646384</v>
      </c>
      <c r="E487" s="242">
        <f t="shared" si="30"/>
        <v>5881.9373642106002</v>
      </c>
      <c r="F487" s="255">
        <f t="shared" si="29"/>
        <v>4705.5498913684805</v>
      </c>
      <c r="G487" s="287">
        <v>83.480165999999997</v>
      </c>
      <c r="H487" s="297">
        <v>117.95802018000001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6" customFormat="1" ht="15.75" customHeight="1" thickBot="1">
      <c r="A488" s="387" t="s">
        <v>392</v>
      </c>
      <c r="B488" s="60" t="s">
        <v>1116</v>
      </c>
      <c r="C488" s="34">
        <v>110</v>
      </c>
      <c r="D488" s="241">
        <f t="shared" si="28"/>
        <v>9330.1975611605958</v>
      </c>
      <c r="E488" s="242">
        <f t="shared" si="30"/>
        <v>6603.0816728691007</v>
      </c>
      <c r="F488" s="255">
        <f t="shared" si="29"/>
        <v>5282.4653382952802</v>
      </c>
      <c r="G488" s="287">
        <v>93.715101000000004</v>
      </c>
      <c r="H488" s="297">
        <v>132.42005023000002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6" customFormat="1" ht="15.75" customHeight="1">
      <c r="A489" s="407" t="s">
        <v>415</v>
      </c>
      <c r="B489" s="69" t="s">
        <v>766</v>
      </c>
      <c r="C489" s="81">
        <v>32</v>
      </c>
      <c r="D489" s="241">
        <f t="shared" si="28"/>
        <v>5327.6462821540663</v>
      </c>
      <c r="E489" s="242">
        <f t="shared" si="30"/>
        <v>3770.4328653942007</v>
      </c>
      <c r="F489" s="255">
        <f t="shared" si="29"/>
        <v>3016.3462923153606</v>
      </c>
      <c r="G489" s="287">
        <v>53.512362000000003</v>
      </c>
      <c r="H489" s="297">
        <v>75.613317260000002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6" customFormat="1" ht="15.75" customHeight="1" thickBot="1">
      <c r="A490" s="394" t="s">
        <v>436</v>
      </c>
      <c r="B490" s="56" t="s">
        <v>766</v>
      </c>
      <c r="C490" s="79">
        <v>40</v>
      </c>
      <c r="D490" s="241">
        <f t="shared" si="28"/>
        <v>7852.045867187263</v>
      </c>
      <c r="E490" s="242">
        <f t="shared" si="30"/>
        <v>5556.9777403194012</v>
      </c>
      <c r="F490" s="255">
        <f t="shared" si="29"/>
        <v>4445.5821922555206</v>
      </c>
      <c r="G490" s="287">
        <v>78.868134000000012</v>
      </c>
      <c r="H490" s="297">
        <v>111.44118882000001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6" customFormat="1" ht="15.75" customHeight="1">
      <c r="A491" s="388" t="s">
        <v>311</v>
      </c>
      <c r="B491" s="58" t="s">
        <v>767</v>
      </c>
      <c r="C491" s="30">
        <v>20</v>
      </c>
      <c r="D491" s="241">
        <f t="shared" si="28"/>
        <v>181.35877398207404</v>
      </c>
      <c r="E491" s="242">
        <f t="shared" si="30"/>
        <v>128.34956482380002</v>
      </c>
      <c r="F491" s="255">
        <f t="shared" si="29"/>
        <v>102.67965185904002</v>
      </c>
      <c r="G491" s="287">
        <v>1.821618</v>
      </c>
      <c r="H491" s="297">
        <v>2.5739581400000002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6" customFormat="1" ht="15.75" customHeight="1">
      <c r="A492" s="386" t="s">
        <v>312</v>
      </c>
      <c r="B492" s="21" t="s">
        <v>767</v>
      </c>
      <c r="C492" s="31">
        <v>25</v>
      </c>
      <c r="D492" s="241">
        <f t="shared" si="28"/>
        <v>242.16712487544206</v>
      </c>
      <c r="E492" s="242">
        <f t="shared" si="30"/>
        <v>171.38429208540001</v>
      </c>
      <c r="F492" s="255">
        <f t="shared" si="29"/>
        <v>137.10743366832</v>
      </c>
      <c r="G492" s="287">
        <v>2.4323939999999999</v>
      </c>
      <c r="H492" s="297">
        <v>3.4369886200000006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6" customFormat="1" ht="15.75" customHeight="1">
      <c r="A493" s="386" t="s">
        <v>313</v>
      </c>
      <c r="B493" s="21" t="s">
        <v>767</v>
      </c>
      <c r="C493" s="31">
        <v>32</v>
      </c>
      <c r="D493" s="241">
        <f t="shared" si="28"/>
        <v>330.22651277989104</v>
      </c>
      <c r="E493" s="242">
        <f t="shared" si="30"/>
        <v>233.70487282170001</v>
      </c>
      <c r="F493" s="255">
        <f t="shared" si="29"/>
        <v>186.96389825736</v>
      </c>
      <c r="G493" s="287">
        <v>3.3168869999999999</v>
      </c>
      <c r="H493" s="297">
        <v>4.6867830100000001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6" customFormat="1" ht="15.75" customHeight="1">
      <c r="A494" s="386" t="s">
        <v>314</v>
      </c>
      <c r="B494" s="21" t="s">
        <v>767</v>
      </c>
      <c r="C494" s="31">
        <v>40</v>
      </c>
      <c r="D494" s="241">
        <f t="shared" si="28"/>
        <v>385.79486550008306</v>
      </c>
      <c r="E494" s="242">
        <f t="shared" si="30"/>
        <v>273.03119673210006</v>
      </c>
      <c r="F494" s="255">
        <f t="shared" si="29"/>
        <v>218.42495738568005</v>
      </c>
      <c r="G494" s="287">
        <v>3.8750310000000008</v>
      </c>
      <c r="H494" s="297">
        <v>5.4754441300000005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6" customFormat="1" ht="15.75" customHeight="1">
      <c r="A495" s="386" t="s">
        <v>315</v>
      </c>
      <c r="B495" s="21" t="s">
        <v>767</v>
      </c>
      <c r="C495" s="31">
        <v>50</v>
      </c>
      <c r="D495" s="241">
        <f t="shared" si="28"/>
        <v>440.29693952224505</v>
      </c>
      <c r="E495" s="242">
        <f t="shared" si="30"/>
        <v>311.60290368150004</v>
      </c>
      <c r="F495" s="255">
        <f t="shared" si="29"/>
        <v>249.28232294520004</v>
      </c>
      <c r="G495" s="287">
        <v>4.4224649999999999</v>
      </c>
      <c r="H495" s="297">
        <v>6.2489719500000005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6" customFormat="1" ht="15.75" customHeight="1" thickBot="1">
      <c r="A496" s="398" t="s">
        <v>316</v>
      </c>
      <c r="B496" s="70" t="s">
        <v>767</v>
      </c>
      <c r="C496" s="50">
        <v>63</v>
      </c>
      <c r="D496" s="241">
        <f t="shared" ref="D496:D559" si="37">H496*$D$2</f>
        <v>495.86529224243714</v>
      </c>
      <c r="E496" s="242">
        <f t="shared" si="30"/>
        <v>350.92922759190003</v>
      </c>
      <c r="F496" s="255">
        <f t="shared" ref="F496:F559" si="38">E496-(E496/100*20)</f>
        <v>280.74338207352002</v>
      </c>
      <c r="G496" s="287">
        <v>4.9806090000000003</v>
      </c>
      <c r="H496" s="297">
        <v>7.0376330700000009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6" customFormat="1" ht="15.75" customHeight="1">
      <c r="A497" s="407" t="s">
        <v>318</v>
      </c>
      <c r="B497" s="71" t="s">
        <v>768</v>
      </c>
      <c r="C497" s="81" t="s">
        <v>317</v>
      </c>
      <c r="D497" s="241">
        <f t="shared" si="37"/>
        <v>33.232639181147803</v>
      </c>
      <c r="E497" s="242">
        <f t="shared" si="30"/>
        <v>23.519097991191146</v>
      </c>
      <c r="F497" s="255">
        <f t="shared" si="38"/>
        <v>18.815278392952916</v>
      </c>
      <c r="G497" s="287">
        <v>0.33379787694124879</v>
      </c>
      <c r="H497" s="297">
        <v>0.47165858180345477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6" customFormat="1" ht="15.75" customHeight="1" thickBot="1">
      <c r="A498" s="413" t="s">
        <v>319</v>
      </c>
      <c r="B498" s="66" t="s">
        <v>769</v>
      </c>
      <c r="C498" s="82" t="s">
        <v>317</v>
      </c>
      <c r="D498" s="241">
        <f t="shared" si="37"/>
        <v>37.26083786977177</v>
      </c>
      <c r="E498" s="242">
        <f t="shared" si="30"/>
        <v>26.369897747699156</v>
      </c>
      <c r="F498" s="255">
        <f t="shared" si="38"/>
        <v>21.095918198159325</v>
      </c>
      <c r="G498" s="287">
        <v>0.37425822566140005</v>
      </c>
      <c r="H498" s="297">
        <v>0.52882931899175223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14" customFormat="1" ht="24.75" customHeight="1" thickBot="1">
      <c r="A499" s="455" t="s">
        <v>776</v>
      </c>
      <c r="B499" s="456"/>
      <c r="C499" s="457"/>
      <c r="D499" s="241"/>
      <c r="E499" s="242"/>
      <c r="F499" s="255"/>
      <c r="G499" s="291"/>
      <c r="H499" s="301"/>
    </row>
    <row r="500" spans="1:18" ht="18" customHeight="1">
      <c r="A500" s="418" t="s">
        <v>1027</v>
      </c>
      <c r="B500" s="41" t="s">
        <v>1117</v>
      </c>
      <c r="C500" s="86" t="s">
        <v>16</v>
      </c>
      <c r="D500" s="241">
        <f t="shared" si="37"/>
        <v>68.653073852265109</v>
      </c>
      <c r="E500" s="242">
        <f t="shared" si="30"/>
        <v>48.586522500562296</v>
      </c>
      <c r="F500" s="255">
        <f t="shared" si="38"/>
        <v>38.869218000449834</v>
      </c>
      <c r="G500" s="287">
        <v>0.68957058067108845</v>
      </c>
      <c r="H500" s="297">
        <v>0.97436773748550731</v>
      </c>
    </row>
    <row r="501" spans="1:18" ht="15.75" customHeight="1">
      <c r="A501" s="419" t="s">
        <v>1028</v>
      </c>
      <c r="B501" s="35" t="s">
        <v>1118</v>
      </c>
      <c r="C501" s="87" t="s">
        <v>17</v>
      </c>
      <c r="D501" s="241">
        <f t="shared" si="37"/>
        <v>100.11906603455328</v>
      </c>
      <c r="E501" s="242">
        <f t="shared" si="30"/>
        <v>70.855345313320001</v>
      </c>
      <c r="F501" s="255">
        <f t="shared" si="38"/>
        <v>56.684276250655998</v>
      </c>
      <c r="G501" s="287">
        <v>1.0056237634786704</v>
      </c>
      <c r="H501" s="297">
        <v>1.4209529504996981</v>
      </c>
    </row>
    <row r="502" spans="1:18" ht="15.75" customHeight="1">
      <c r="A502" s="419" t="s">
        <v>1029</v>
      </c>
      <c r="B502" s="35" t="s">
        <v>1118</v>
      </c>
      <c r="C502" s="87" t="s">
        <v>586</v>
      </c>
      <c r="D502" s="241">
        <f t="shared" si="37"/>
        <v>168.77213988681839</v>
      </c>
      <c r="E502" s="242">
        <f t="shared" si="30"/>
        <v>119.4418678138823</v>
      </c>
      <c r="F502" s="255">
        <f t="shared" si="38"/>
        <v>95.553494251105832</v>
      </c>
      <c r="G502" s="287">
        <v>1.695194344149759</v>
      </c>
      <c r="H502" s="297">
        <v>2.3953206879852051</v>
      </c>
    </row>
    <row r="503" spans="1:18" ht="15.75" customHeight="1" thickBot="1">
      <c r="A503" s="420" t="s">
        <v>1030</v>
      </c>
      <c r="B503" s="72" t="s">
        <v>1118</v>
      </c>
      <c r="C503" s="88" t="s">
        <v>587</v>
      </c>
      <c r="D503" s="241">
        <f t="shared" si="37"/>
        <v>261.26308660445335</v>
      </c>
      <c r="E503" s="242">
        <f t="shared" si="30"/>
        <v>184.89871062713982</v>
      </c>
      <c r="F503" s="255">
        <f t="shared" si="38"/>
        <v>147.91896850171184</v>
      </c>
      <c r="G503" s="287">
        <v>2.624199154220531</v>
      </c>
      <c r="H503" s="297">
        <v>3.7080105565420696</v>
      </c>
    </row>
    <row r="504" spans="1:18" ht="18" customHeight="1">
      <c r="A504" s="418" t="s">
        <v>1031</v>
      </c>
      <c r="B504" s="41" t="s">
        <v>1119</v>
      </c>
      <c r="C504" s="86" t="s">
        <v>23</v>
      </c>
      <c r="D504" s="241">
        <f t="shared" si="37"/>
        <v>76.281193169183467</v>
      </c>
      <c r="E504" s="242">
        <f t="shared" si="30"/>
        <v>53.985025000624773</v>
      </c>
      <c r="F504" s="255">
        <f t="shared" si="38"/>
        <v>43.188020000499819</v>
      </c>
      <c r="G504" s="287">
        <v>0.76618953407898727</v>
      </c>
      <c r="H504" s="297">
        <v>1.0826308194283416</v>
      </c>
    </row>
    <row r="505" spans="1:18" ht="15.75" customHeight="1">
      <c r="A505" s="419" t="s">
        <v>1032</v>
      </c>
      <c r="B505" s="35" t="s">
        <v>1120</v>
      </c>
      <c r="C505" s="87" t="s">
        <v>24</v>
      </c>
      <c r="D505" s="241">
        <f t="shared" si="37"/>
        <v>119.18936432684914</v>
      </c>
      <c r="E505" s="242">
        <f t="shared" si="30"/>
        <v>84.35160156347618</v>
      </c>
      <c r="F505" s="255">
        <f t="shared" si="38"/>
        <v>67.481281250780938</v>
      </c>
      <c r="G505" s="287">
        <v>1.1971711469984172</v>
      </c>
      <c r="H505" s="297">
        <v>1.6916106553567833</v>
      </c>
    </row>
    <row r="506" spans="1:18" ht="15.75" customHeight="1">
      <c r="A506" s="419" t="s">
        <v>1033</v>
      </c>
      <c r="B506" s="35" t="s">
        <v>1120</v>
      </c>
      <c r="C506" s="87" t="s">
        <v>25</v>
      </c>
      <c r="D506" s="241">
        <f t="shared" si="37"/>
        <v>195.47055749603251</v>
      </c>
      <c r="E506" s="242">
        <f t="shared" si="30"/>
        <v>138.33662656410092</v>
      </c>
      <c r="F506" s="255">
        <f t="shared" si="38"/>
        <v>110.66930125128074</v>
      </c>
      <c r="G506" s="287">
        <v>1.9633606810774038</v>
      </c>
      <c r="H506" s="297">
        <v>2.7742414747851236</v>
      </c>
    </row>
    <row r="507" spans="1:18" ht="15.75" customHeight="1" thickBot="1">
      <c r="A507" s="421" t="s">
        <v>1034</v>
      </c>
      <c r="B507" s="73" t="s">
        <v>1120</v>
      </c>
      <c r="C507" s="89" t="s">
        <v>26</v>
      </c>
      <c r="D507" s="241">
        <f t="shared" si="37"/>
        <v>310.8458621644225</v>
      </c>
      <c r="E507" s="242">
        <f t="shared" ref="E507:E570" si="39">G507*$D$2</f>
        <v>219.98897687754587</v>
      </c>
      <c r="F507" s="255">
        <f t="shared" si="38"/>
        <v>175.99118150203668</v>
      </c>
      <c r="G507" s="287">
        <v>3.1222223513718719</v>
      </c>
      <c r="H507" s="297">
        <v>4.41172058917049</v>
      </c>
    </row>
    <row r="508" spans="1:18" ht="18" customHeight="1">
      <c r="A508" s="422" t="s">
        <v>1035</v>
      </c>
      <c r="B508" s="36" t="s">
        <v>1121</v>
      </c>
      <c r="C508" s="90" t="s">
        <v>16</v>
      </c>
      <c r="D508" s="241">
        <f t="shared" si="37"/>
        <v>156.37644599682608</v>
      </c>
      <c r="E508" s="242">
        <f t="shared" si="39"/>
        <v>110.66930125128076</v>
      </c>
      <c r="F508" s="255">
        <f t="shared" si="38"/>
        <v>88.535441001024608</v>
      </c>
      <c r="G508" s="287">
        <v>1.5706885448619234</v>
      </c>
      <c r="H508" s="297">
        <v>2.2193931798280997</v>
      </c>
    </row>
    <row r="509" spans="1:18" ht="15.75" customHeight="1">
      <c r="A509" s="419" t="s">
        <v>1036</v>
      </c>
      <c r="B509" s="20" t="s">
        <v>1122</v>
      </c>
      <c r="C509" s="87" t="s">
        <v>17</v>
      </c>
      <c r="D509" s="241">
        <f t="shared" si="37"/>
        <v>225.02951984909112</v>
      </c>
      <c r="E509" s="242">
        <f t="shared" si="39"/>
        <v>159.25582375184302</v>
      </c>
      <c r="F509" s="255">
        <f t="shared" si="38"/>
        <v>127.40465900147441</v>
      </c>
      <c r="G509" s="287">
        <v>2.2602591255330116</v>
      </c>
      <c r="H509" s="297">
        <v>3.1937609173136061</v>
      </c>
    </row>
    <row r="510" spans="1:18" ht="15.75" customHeight="1">
      <c r="A510" s="419" t="s">
        <v>1037</v>
      </c>
      <c r="B510" s="20" t="s">
        <v>1122</v>
      </c>
      <c r="C510" s="87" t="s">
        <v>586</v>
      </c>
      <c r="D510" s="241">
        <f t="shared" si="37"/>
        <v>341.35833943209599</v>
      </c>
      <c r="E510" s="242">
        <f t="shared" si="39"/>
        <v>241.58298687779583</v>
      </c>
      <c r="F510" s="255">
        <f t="shared" si="38"/>
        <v>193.26638950223668</v>
      </c>
      <c r="G510" s="287">
        <v>3.4286981650034676</v>
      </c>
      <c r="H510" s="297">
        <v>4.8447729169418281</v>
      </c>
    </row>
    <row r="511" spans="1:18" ht="15.75" customHeight="1" thickBot="1">
      <c r="A511" s="420" t="s">
        <v>1038</v>
      </c>
      <c r="B511" s="74" t="s">
        <v>1122</v>
      </c>
      <c r="C511" s="88" t="s">
        <v>587</v>
      </c>
      <c r="D511" s="241">
        <f t="shared" si="37"/>
        <v>489.15315119738887</v>
      </c>
      <c r="E511" s="242">
        <f t="shared" si="39"/>
        <v>346.1789728165063</v>
      </c>
      <c r="F511" s="255">
        <f t="shared" si="38"/>
        <v>276.94317825320502</v>
      </c>
      <c r="G511" s="287">
        <v>4.9131903872815048</v>
      </c>
      <c r="H511" s="297">
        <v>6.9423701295842388</v>
      </c>
    </row>
    <row r="512" spans="1:18" s="202" customFormat="1" ht="18" customHeight="1">
      <c r="A512" s="418" t="s">
        <v>580</v>
      </c>
      <c r="B512" s="41" t="s">
        <v>1123</v>
      </c>
      <c r="C512" s="86" t="s">
        <v>584</v>
      </c>
      <c r="D512" s="241">
        <f t="shared" si="37"/>
        <v>157.32996091144088</v>
      </c>
      <c r="E512" s="242">
        <f t="shared" si="39"/>
        <v>111.34411406378858</v>
      </c>
      <c r="F512" s="255">
        <f t="shared" si="38"/>
        <v>89.075291251030862</v>
      </c>
      <c r="G512" s="287">
        <v>1.5802659140379109</v>
      </c>
      <c r="H512" s="297">
        <v>2.2329260650709539</v>
      </c>
    </row>
    <row r="513" spans="1:8" s="202" customFormat="1" ht="15.75" customHeight="1">
      <c r="A513" s="419" t="s">
        <v>581</v>
      </c>
      <c r="B513" s="35" t="s">
        <v>1124</v>
      </c>
      <c r="C513" s="87" t="s">
        <v>585</v>
      </c>
      <c r="D513" s="241">
        <f t="shared" si="37"/>
        <v>229.79709442216515</v>
      </c>
      <c r="E513" s="242">
        <f t="shared" si="39"/>
        <v>162.62988781438213</v>
      </c>
      <c r="F513" s="255">
        <f t="shared" si="38"/>
        <v>130.10391025150571</v>
      </c>
      <c r="G513" s="287">
        <v>2.3081459714129489</v>
      </c>
      <c r="H513" s="297">
        <v>3.2614253435278782</v>
      </c>
    </row>
    <row r="514" spans="1:8" s="202" customFormat="1" ht="15.75" customHeight="1">
      <c r="A514" s="419" t="s">
        <v>582</v>
      </c>
      <c r="B514" s="35" t="s">
        <v>1124</v>
      </c>
      <c r="C514" s="87" t="s">
        <v>586</v>
      </c>
      <c r="D514" s="241">
        <f t="shared" si="37"/>
        <v>346.12591400516988</v>
      </c>
      <c r="E514" s="242">
        <f t="shared" si="39"/>
        <v>244.95705094033485</v>
      </c>
      <c r="F514" s="255">
        <f t="shared" si="38"/>
        <v>195.96564075226789</v>
      </c>
      <c r="G514" s="287">
        <v>3.4765850108834035</v>
      </c>
      <c r="H514" s="297">
        <v>4.9124373431560979</v>
      </c>
    </row>
    <row r="515" spans="1:8" s="202" customFormat="1" ht="15.75" customHeight="1" thickBot="1">
      <c r="A515" s="420" t="s">
        <v>583</v>
      </c>
      <c r="B515" s="72" t="s">
        <v>1124</v>
      </c>
      <c r="C515" s="88" t="s">
        <v>587</v>
      </c>
      <c r="D515" s="241">
        <f t="shared" si="37"/>
        <v>496.78127051430727</v>
      </c>
      <c r="E515" s="242">
        <f t="shared" si="39"/>
        <v>351.57747531656884</v>
      </c>
      <c r="F515" s="255">
        <f t="shared" si="38"/>
        <v>281.26198025325505</v>
      </c>
      <c r="G515" s="287">
        <v>4.989809340689404</v>
      </c>
      <c r="H515" s="297">
        <v>7.0506332115270736</v>
      </c>
    </row>
    <row r="516" spans="1:8" s="202" customFormat="1" ht="15.75" customHeight="1">
      <c r="A516" s="418" t="s">
        <v>472</v>
      </c>
      <c r="B516" s="41" t="s">
        <v>1125</v>
      </c>
      <c r="C516" s="86" t="s">
        <v>23</v>
      </c>
      <c r="D516" s="241">
        <f t="shared" si="37"/>
        <v>62.931984364576365</v>
      </c>
      <c r="E516" s="242">
        <f t="shared" si="39"/>
        <v>44.537645625515438</v>
      </c>
      <c r="F516" s="255">
        <f t="shared" si="38"/>
        <v>35.630116500412349</v>
      </c>
      <c r="G516" s="287">
        <v>0.63210636561516442</v>
      </c>
      <c r="H516" s="297">
        <v>0.89317042602838181</v>
      </c>
    </row>
    <row r="517" spans="1:8" s="202" customFormat="1" ht="15.75" customHeight="1">
      <c r="A517" s="419" t="s">
        <v>473</v>
      </c>
      <c r="B517" s="35" t="s">
        <v>1125</v>
      </c>
      <c r="C517" s="87" t="s">
        <v>24</v>
      </c>
      <c r="D517" s="241">
        <f t="shared" si="37"/>
        <v>82.955797571487011</v>
      </c>
      <c r="E517" s="242">
        <f t="shared" si="39"/>
        <v>58.708714688179434</v>
      </c>
      <c r="F517" s="255">
        <f t="shared" si="38"/>
        <v>46.96697175054355</v>
      </c>
      <c r="G517" s="287">
        <v>0.83323111831089847</v>
      </c>
      <c r="H517" s="297">
        <v>1.1773610161283212</v>
      </c>
    </row>
    <row r="518" spans="1:8" s="202" customFormat="1" ht="15.75" customHeight="1">
      <c r="A518" s="419" t="s">
        <v>474</v>
      </c>
      <c r="B518" s="35" t="s">
        <v>1125</v>
      </c>
      <c r="C518" s="87" t="s">
        <v>25</v>
      </c>
      <c r="D518" s="241">
        <f t="shared" si="37"/>
        <v>129.67802838761187</v>
      </c>
      <c r="E518" s="242">
        <f t="shared" si="39"/>
        <v>91.774542501062129</v>
      </c>
      <c r="F518" s="255">
        <f t="shared" si="38"/>
        <v>73.419634000849697</v>
      </c>
      <c r="G518" s="287">
        <v>1.3025222079342784</v>
      </c>
      <c r="H518" s="297">
        <v>1.8404723930281806</v>
      </c>
    </row>
    <row r="519" spans="1:8" ht="15.75" customHeight="1" thickBot="1">
      <c r="A519" s="421" t="s">
        <v>475</v>
      </c>
      <c r="B519" s="73" t="s">
        <v>1125</v>
      </c>
      <c r="C519" s="89" t="s">
        <v>26</v>
      </c>
      <c r="D519" s="241">
        <f t="shared" si="37"/>
        <v>137.96580508537122</v>
      </c>
      <c r="E519" s="242">
        <f t="shared" si="39"/>
        <v>97.639891660399613</v>
      </c>
      <c r="F519" s="255">
        <f t="shared" si="38"/>
        <v>78.111913328319687</v>
      </c>
      <c r="G519" s="287">
        <v>1.3857669436651845</v>
      </c>
      <c r="H519" s="297">
        <v>1.9580977486991913</v>
      </c>
    </row>
    <row r="520" spans="1:8" ht="15.75" customHeight="1">
      <c r="A520" s="422" t="s">
        <v>476</v>
      </c>
      <c r="B520" s="36" t="s">
        <v>1126</v>
      </c>
      <c r="C520" s="90">
        <v>20</v>
      </c>
      <c r="D520" s="241">
        <f t="shared" si="37"/>
        <v>17.119844426651898</v>
      </c>
      <c r="E520" s="242">
        <f t="shared" si="39"/>
        <v>12.115898965159076</v>
      </c>
      <c r="F520" s="255">
        <f t="shared" si="38"/>
        <v>9.6927191721272603</v>
      </c>
      <c r="G520" s="287">
        <v>0.17195648206064335</v>
      </c>
      <c r="H520" s="297">
        <v>0.24297563305026459</v>
      </c>
    </row>
    <row r="521" spans="1:8" ht="15.75" customHeight="1">
      <c r="A521" s="419" t="s">
        <v>477</v>
      </c>
      <c r="B521" s="20" t="s">
        <v>1126</v>
      </c>
      <c r="C521" s="87">
        <v>25</v>
      </c>
      <c r="D521" s="241">
        <f t="shared" si="37"/>
        <v>22.155092787431869</v>
      </c>
      <c r="E521" s="242">
        <f t="shared" si="39"/>
        <v>15.679398660794098</v>
      </c>
      <c r="F521" s="255">
        <f t="shared" si="38"/>
        <v>12.543518928635278</v>
      </c>
      <c r="G521" s="287">
        <v>0.22253191796083255</v>
      </c>
      <c r="H521" s="297">
        <v>0.31443905453563653</v>
      </c>
    </row>
    <row r="522" spans="1:8" ht="15.75" customHeight="1">
      <c r="A522" s="419" t="s">
        <v>478</v>
      </c>
      <c r="B522" s="20" t="s">
        <v>1126</v>
      </c>
      <c r="C522" s="87">
        <v>32</v>
      </c>
      <c r="D522" s="241">
        <f t="shared" si="37"/>
        <v>35.24673852545979</v>
      </c>
      <c r="E522" s="242">
        <f t="shared" si="39"/>
        <v>24.944497869445151</v>
      </c>
      <c r="F522" s="255">
        <f t="shared" si="38"/>
        <v>19.955598295556122</v>
      </c>
      <c r="G522" s="287">
        <v>0.35402805130132442</v>
      </c>
      <c r="H522" s="297">
        <v>0.5002439503976035</v>
      </c>
    </row>
    <row r="523" spans="1:8" ht="15.75" customHeight="1" thickBot="1">
      <c r="A523" s="420" t="s">
        <v>479</v>
      </c>
      <c r="B523" s="74" t="s">
        <v>1126</v>
      </c>
      <c r="C523" s="88">
        <v>40</v>
      </c>
      <c r="D523" s="241">
        <f t="shared" si="37"/>
        <v>77.542824756011527</v>
      </c>
      <c r="E523" s="242">
        <f t="shared" si="39"/>
        <v>54.87789531277933</v>
      </c>
      <c r="F523" s="255">
        <f t="shared" si="38"/>
        <v>43.902316250223464</v>
      </c>
      <c r="G523" s="287">
        <v>0.77886171286291372</v>
      </c>
      <c r="H523" s="297">
        <v>1.1005366908747276</v>
      </c>
    </row>
    <row r="524" spans="1:8" ht="15.75" customHeight="1">
      <c r="A524" s="418" t="s">
        <v>480</v>
      </c>
      <c r="B524" s="37" t="s">
        <v>1127</v>
      </c>
      <c r="C524" s="86">
        <v>20</v>
      </c>
      <c r="D524" s="241">
        <f t="shared" si="37"/>
        <v>23.162142459587866</v>
      </c>
      <c r="E524" s="242">
        <f t="shared" si="39"/>
        <v>16.392098599921102</v>
      </c>
      <c r="F524" s="255">
        <f t="shared" si="38"/>
        <v>13.113678879936881</v>
      </c>
      <c r="G524" s="287">
        <v>0.23264700514087039</v>
      </c>
      <c r="H524" s="297">
        <v>0.32873173883271095</v>
      </c>
    </row>
    <row r="525" spans="1:8" ht="15.75" customHeight="1">
      <c r="A525" s="419" t="s">
        <v>481</v>
      </c>
      <c r="B525" s="20" t="s">
        <v>1127</v>
      </c>
      <c r="C525" s="87">
        <v>25</v>
      </c>
      <c r="D525" s="241">
        <f t="shared" si="37"/>
        <v>34.239688853303797</v>
      </c>
      <c r="E525" s="242">
        <f t="shared" si="39"/>
        <v>24.231797930318152</v>
      </c>
      <c r="F525" s="255">
        <f t="shared" si="38"/>
        <v>19.385438344254521</v>
      </c>
      <c r="G525" s="287">
        <v>0.34391296412128669</v>
      </c>
      <c r="H525" s="297">
        <v>0.48595126610052919</v>
      </c>
    </row>
    <row r="526" spans="1:8" ht="15.75" customHeight="1">
      <c r="A526" s="419" t="s">
        <v>482</v>
      </c>
      <c r="B526" s="20" t="s">
        <v>1127</v>
      </c>
      <c r="C526" s="87">
        <v>32</v>
      </c>
      <c r="D526" s="241">
        <f t="shared" si="37"/>
        <v>55.387731968579679</v>
      </c>
      <c r="E526" s="242">
        <f t="shared" si="39"/>
        <v>39.198496651985245</v>
      </c>
      <c r="F526" s="255">
        <f t="shared" si="38"/>
        <v>31.358797321588195</v>
      </c>
      <c r="G526" s="287">
        <v>0.55632979490208134</v>
      </c>
      <c r="H526" s="297">
        <v>0.78609763633909135</v>
      </c>
    </row>
    <row r="527" spans="1:8" ht="15.75" customHeight="1" thickBot="1">
      <c r="A527" s="421" t="s">
        <v>483</v>
      </c>
      <c r="B527" s="57" t="s">
        <v>1127</v>
      </c>
      <c r="C527" s="89">
        <v>40</v>
      </c>
      <c r="D527" s="241">
        <f t="shared" si="37"/>
        <v>97.683818199131409</v>
      </c>
      <c r="E527" s="242">
        <f t="shared" si="39"/>
        <v>69.13189409531941</v>
      </c>
      <c r="F527" s="255">
        <f t="shared" si="38"/>
        <v>55.305515276255527</v>
      </c>
      <c r="G527" s="287">
        <v>0.98116345646367054</v>
      </c>
      <c r="H527" s="297">
        <v>1.3863903768162154</v>
      </c>
    </row>
    <row r="528" spans="1:8" ht="15.75" customHeight="1">
      <c r="A528" s="422" t="s">
        <v>484</v>
      </c>
      <c r="B528" s="36" t="s">
        <v>1128</v>
      </c>
      <c r="C528" s="90">
        <v>20</v>
      </c>
      <c r="D528" s="241">
        <f t="shared" si="37"/>
        <v>20.140993443119882</v>
      </c>
      <c r="E528" s="242">
        <f t="shared" si="39"/>
        <v>14.253998782540089</v>
      </c>
      <c r="F528" s="255">
        <f t="shared" si="38"/>
        <v>11.403199026032071</v>
      </c>
      <c r="G528" s="287">
        <v>0.20230174360075687</v>
      </c>
      <c r="H528" s="297">
        <v>0.28585368594148775</v>
      </c>
    </row>
    <row r="529" spans="1:8" ht="15.75" customHeight="1">
      <c r="A529" s="419" t="s">
        <v>485</v>
      </c>
      <c r="B529" s="20" t="s">
        <v>1128</v>
      </c>
      <c r="C529" s="87">
        <v>25</v>
      </c>
      <c r="D529" s="241">
        <f t="shared" si="37"/>
        <v>28.197390820367829</v>
      </c>
      <c r="E529" s="242">
        <f t="shared" si="39"/>
        <v>19.955598295556118</v>
      </c>
      <c r="F529" s="255">
        <f t="shared" si="38"/>
        <v>15.964478636444895</v>
      </c>
      <c r="G529" s="287">
        <v>0.28322244104105954</v>
      </c>
      <c r="H529" s="297">
        <v>0.40019516031808278</v>
      </c>
    </row>
    <row r="530" spans="1:8" ht="15.75" customHeight="1" thickBot="1">
      <c r="A530" s="420" t="s">
        <v>486</v>
      </c>
      <c r="B530" s="74" t="s">
        <v>1128</v>
      </c>
      <c r="C530" s="88">
        <v>32</v>
      </c>
      <c r="D530" s="241">
        <f t="shared" si="37"/>
        <v>90.634470494039476</v>
      </c>
      <c r="E530" s="242">
        <f t="shared" si="39"/>
        <v>64.142994521430396</v>
      </c>
      <c r="F530" s="255">
        <f t="shared" si="38"/>
        <v>51.314395617144314</v>
      </c>
      <c r="G530" s="287">
        <v>0.91035784620340587</v>
      </c>
      <c r="H530" s="297">
        <v>1.286341586736695</v>
      </c>
    </row>
    <row r="531" spans="1:8" s="202" customFormat="1" ht="15.75" customHeight="1">
      <c r="A531" s="418" t="s">
        <v>487</v>
      </c>
      <c r="B531" s="37" t="s">
        <v>1129</v>
      </c>
      <c r="C531" s="86">
        <v>20</v>
      </c>
      <c r="D531" s="241">
        <f t="shared" si="37"/>
        <v>46.722230816124871</v>
      </c>
      <c r="E531" s="242">
        <f t="shared" si="39"/>
        <v>33.065827812882667</v>
      </c>
      <c r="F531" s="255">
        <f t="shared" si="38"/>
        <v>26.452662250306133</v>
      </c>
      <c r="G531" s="287">
        <v>0.46929108962337956</v>
      </c>
      <c r="H531" s="297">
        <v>0.66311137689985911</v>
      </c>
    </row>
    <row r="532" spans="1:8" ht="15.75" customHeight="1" thickBot="1">
      <c r="A532" s="423" t="s">
        <v>488</v>
      </c>
      <c r="B532" s="57" t="s">
        <v>1129</v>
      </c>
      <c r="C532" s="91">
        <v>25</v>
      </c>
      <c r="D532" s="241">
        <f t="shared" si="37"/>
        <v>77.542824756011527</v>
      </c>
      <c r="E532" s="242">
        <f t="shared" si="39"/>
        <v>54.87789531277933</v>
      </c>
      <c r="F532" s="255">
        <f t="shared" si="38"/>
        <v>43.902316250223464</v>
      </c>
      <c r="G532" s="287">
        <v>0.77886171286291372</v>
      </c>
      <c r="H532" s="297">
        <v>1.1005366908747276</v>
      </c>
    </row>
    <row r="533" spans="1:8" ht="15.75" customHeight="1">
      <c r="A533" s="422" t="s">
        <v>489</v>
      </c>
      <c r="B533" s="36" t="s">
        <v>1130</v>
      </c>
      <c r="C533" s="90">
        <v>20</v>
      </c>
      <c r="D533" s="241">
        <f t="shared" si="37"/>
        <v>20.140993443119882</v>
      </c>
      <c r="E533" s="242">
        <f t="shared" si="39"/>
        <v>14.253998782540089</v>
      </c>
      <c r="F533" s="255">
        <f t="shared" si="38"/>
        <v>11.403199026032071</v>
      </c>
      <c r="G533" s="287">
        <v>0.20230174360075687</v>
      </c>
      <c r="H533" s="297">
        <v>0.28585368594148775</v>
      </c>
    </row>
    <row r="534" spans="1:8" s="7" customFormat="1" ht="15.75" customHeight="1">
      <c r="A534" s="419" t="s">
        <v>490</v>
      </c>
      <c r="B534" s="20" t="s">
        <v>1130</v>
      </c>
      <c r="C534" s="87">
        <v>25</v>
      </c>
      <c r="D534" s="241">
        <f t="shared" si="37"/>
        <v>28.197390820367829</v>
      </c>
      <c r="E534" s="242">
        <f t="shared" si="39"/>
        <v>19.955598295556118</v>
      </c>
      <c r="F534" s="255">
        <f t="shared" si="38"/>
        <v>15.964478636444895</v>
      </c>
      <c r="G534" s="290">
        <v>0.28322244104105954</v>
      </c>
      <c r="H534" s="300">
        <v>0.40019516031808278</v>
      </c>
    </row>
    <row r="535" spans="1:8" s="7" customFormat="1" ht="15.75" customHeight="1">
      <c r="A535" s="419" t="s">
        <v>491</v>
      </c>
      <c r="B535" s="20" t="s">
        <v>1130</v>
      </c>
      <c r="C535" s="87">
        <v>32</v>
      </c>
      <c r="D535" s="241">
        <f t="shared" si="37"/>
        <v>53.373632624267685</v>
      </c>
      <c r="E535" s="242">
        <f t="shared" si="39"/>
        <v>37.773096773731233</v>
      </c>
      <c r="F535" s="255">
        <f t="shared" si="38"/>
        <v>30.218477418984985</v>
      </c>
      <c r="G535" s="290">
        <v>0.53609962054200566</v>
      </c>
      <c r="H535" s="300">
        <v>0.75751226774494251</v>
      </c>
    </row>
    <row r="536" spans="1:8" s="7" customFormat="1" ht="15.75" customHeight="1" thickBot="1">
      <c r="A536" s="420" t="s">
        <v>492</v>
      </c>
      <c r="B536" s="74" t="s">
        <v>1130</v>
      </c>
      <c r="C536" s="88">
        <v>40</v>
      </c>
      <c r="D536" s="241">
        <f t="shared" si="37"/>
        <v>97.683818199131409</v>
      </c>
      <c r="E536" s="242">
        <f t="shared" si="39"/>
        <v>69.13189409531941</v>
      </c>
      <c r="F536" s="255">
        <f t="shared" si="38"/>
        <v>55.305515276255527</v>
      </c>
      <c r="G536" s="290">
        <v>0.98116345646367054</v>
      </c>
      <c r="H536" s="300">
        <v>1.3863903768162154</v>
      </c>
    </row>
    <row r="537" spans="1:8" s="5" customFormat="1" ht="15.75" customHeight="1">
      <c r="A537" s="418" t="s">
        <v>493</v>
      </c>
      <c r="B537" s="37" t="s">
        <v>1131</v>
      </c>
      <c r="C537" s="86" t="s">
        <v>68</v>
      </c>
      <c r="D537" s="241">
        <f t="shared" si="37"/>
        <v>32.22558950899181</v>
      </c>
      <c r="E537" s="242">
        <f t="shared" si="39"/>
        <v>22.806398052064139</v>
      </c>
      <c r="F537" s="255">
        <f t="shared" si="38"/>
        <v>18.245118441651311</v>
      </c>
      <c r="G537" s="287">
        <v>0.32368278976121095</v>
      </c>
      <c r="H537" s="297">
        <v>0.45736589750638035</v>
      </c>
    </row>
    <row r="538" spans="1:8" s="5" customFormat="1" ht="15.75" customHeight="1">
      <c r="A538" s="419" t="s">
        <v>494</v>
      </c>
      <c r="B538" s="20" t="s">
        <v>1131</v>
      </c>
      <c r="C538" s="87" t="s">
        <v>70</v>
      </c>
      <c r="D538" s="241">
        <f t="shared" si="37"/>
        <v>58.408880985047645</v>
      </c>
      <c r="E538" s="242">
        <f t="shared" si="39"/>
        <v>41.336596469366249</v>
      </c>
      <c r="F538" s="255">
        <f t="shared" si="38"/>
        <v>33.069277175492999</v>
      </c>
      <c r="G538" s="287">
        <v>0.58667505644219475</v>
      </c>
      <c r="H538" s="297">
        <v>0.82897568923031428</v>
      </c>
    </row>
    <row r="539" spans="1:8" s="5" customFormat="1" ht="15.75" customHeight="1">
      <c r="A539" s="419" t="s">
        <v>495</v>
      </c>
      <c r="B539" s="20" t="s">
        <v>1131</v>
      </c>
      <c r="C539" s="87" t="s">
        <v>72</v>
      </c>
      <c r="D539" s="241">
        <f t="shared" si="37"/>
        <v>64.45117901798362</v>
      </c>
      <c r="E539" s="242">
        <f t="shared" si="39"/>
        <v>45.612796104128279</v>
      </c>
      <c r="F539" s="255">
        <f t="shared" si="38"/>
        <v>36.490236883302622</v>
      </c>
      <c r="G539" s="287">
        <v>0.64736557952242191</v>
      </c>
      <c r="H539" s="297">
        <v>0.9147317950127607</v>
      </c>
    </row>
    <row r="540" spans="1:8" s="5" customFormat="1" ht="15.75" customHeight="1">
      <c r="A540" s="419" t="s">
        <v>496</v>
      </c>
      <c r="B540" s="20" t="s">
        <v>1131</v>
      </c>
      <c r="C540" s="87" t="s">
        <v>74</v>
      </c>
      <c r="D540" s="241">
        <f t="shared" si="37"/>
        <v>135.95170574105921</v>
      </c>
      <c r="E540" s="242">
        <f t="shared" si="39"/>
        <v>96.2144917821456</v>
      </c>
      <c r="F540" s="255">
        <f t="shared" si="38"/>
        <v>76.971593425716478</v>
      </c>
      <c r="G540" s="287">
        <v>1.3655367693051088</v>
      </c>
      <c r="H540" s="297">
        <v>1.9295123801050424</v>
      </c>
    </row>
    <row r="541" spans="1:8" s="5" customFormat="1" ht="15.75" customHeight="1">
      <c r="A541" s="419" t="s">
        <v>497</v>
      </c>
      <c r="B541" s="20" t="s">
        <v>1131</v>
      </c>
      <c r="C541" s="87" t="s">
        <v>76</v>
      </c>
      <c r="D541" s="241">
        <f t="shared" si="37"/>
        <v>145.01515279046311</v>
      </c>
      <c r="E541" s="242">
        <f t="shared" si="39"/>
        <v>102.62879123428861</v>
      </c>
      <c r="F541" s="255">
        <f t="shared" si="38"/>
        <v>82.103032987430893</v>
      </c>
      <c r="G541" s="287">
        <v>1.456572553925449</v>
      </c>
      <c r="H541" s="297">
        <v>2.0581465387787112</v>
      </c>
    </row>
    <row r="542" spans="1:8" s="5" customFormat="1" ht="15.75" customHeight="1" thickBot="1">
      <c r="A542" s="421" t="s">
        <v>498</v>
      </c>
      <c r="B542" s="57" t="s">
        <v>1131</v>
      </c>
      <c r="C542" s="89" t="s">
        <v>78</v>
      </c>
      <c r="D542" s="241">
        <f t="shared" si="37"/>
        <v>178.24779197161095</v>
      </c>
      <c r="E542" s="242">
        <f t="shared" si="39"/>
        <v>126.14788922547979</v>
      </c>
      <c r="F542" s="255">
        <f t="shared" si="38"/>
        <v>100.91831138038383</v>
      </c>
      <c r="G542" s="287">
        <v>1.7903704308666981</v>
      </c>
      <c r="H542" s="297">
        <v>2.5298051205821666</v>
      </c>
    </row>
    <row r="543" spans="1:8" s="222" customFormat="1" ht="15.75" customHeight="1">
      <c r="A543" s="422" t="s">
        <v>568</v>
      </c>
      <c r="B543" s="36" t="s">
        <v>1132</v>
      </c>
      <c r="C543" s="90" t="s">
        <v>2</v>
      </c>
      <c r="D543" s="241">
        <f t="shared" si="37"/>
        <v>64.839014193805937</v>
      </c>
      <c r="E543" s="242">
        <f t="shared" si="39"/>
        <v>45.887271250531064</v>
      </c>
      <c r="F543" s="255">
        <f t="shared" si="38"/>
        <v>36.709817000424849</v>
      </c>
      <c r="G543" s="287">
        <v>0.65126110396713921</v>
      </c>
      <c r="H543" s="297">
        <v>0.92023619651409028</v>
      </c>
    </row>
    <row r="544" spans="1:8" s="5" customFormat="1" ht="15.75" customHeight="1">
      <c r="A544" s="419" t="s">
        <v>569</v>
      </c>
      <c r="B544" s="20" t="s">
        <v>1132</v>
      </c>
      <c r="C544" s="87" t="s">
        <v>441</v>
      </c>
      <c r="D544" s="241">
        <f t="shared" si="37"/>
        <v>70.49347705091958</v>
      </c>
      <c r="E544" s="242">
        <f t="shared" si="39"/>
        <v>49.888995738890301</v>
      </c>
      <c r="F544" s="255">
        <f t="shared" si="38"/>
        <v>39.911196591112244</v>
      </c>
      <c r="G544" s="287">
        <v>0.70805610260264884</v>
      </c>
      <c r="H544" s="297">
        <v>1.000487900795207</v>
      </c>
    </row>
    <row r="545" spans="1:23" s="5" customFormat="1" ht="15.75" customHeight="1">
      <c r="A545" s="419" t="s">
        <v>570</v>
      </c>
      <c r="B545" s="20" t="s">
        <v>1132</v>
      </c>
      <c r="C545" s="87" t="s">
        <v>446</v>
      </c>
      <c r="D545" s="241">
        <f t="shared" si="37"/>
        <v>124.87415934734325</v>
      </c>
      <c r="E545" s="242">
        <f t="shared" si="39"/>
        <v>88.374792451748547</v>
      </c>
      <c r="F545" s="255">
        <f t="shared" si="38"/>
        <v>70.699833961398838</v>
      </c>
      <c r="G545" s="287">
        <v>1.2542708103246925</v>
      </c>
      <c r="H545" s="297">
        <v>1.7722928528372239</v>
      </c>
    </row>
    <row r="546" spans="1:23" s="5" customFormat="1" ht="15.75" customHeight="1" thickBot="1">
      <c r="A546" s="420" t="s">
        <v>571</v>
      </c>
      <c r="B546" s="74" t="s">
        <v>1132</v>
      </c>
      <c r="C546" s="88" t="s">
        <v>447</v>
      </c>
      <c r="D546" s="241">
        <f t="shared" si="37"/>
        <v>124.87415934734325</v>
      </c>
      <c r="E546" s="242">
        <f t="shared" si="39"/>
        <v>88.374792451748547</v>
      </c>
      <c r="F546" s="255">
        <f t="shared" si="38"/>
        <v>70.699833961398838</v>
      </c>
      <c r="G546" s="287">
        <v>1.2542708103246925</v>
      </c>
      <c r="H546" s="297">
        <v>1.7722928528372239</v>
      </c>
    </row>
    <row r="547" spans="1:23" s="221" customFormat="1" ht="15.75" customHeight="1">
      <c r="A547" s="418" t="s">
        <v>499</v>
      </c>
      <c r="B547" s="37" t="s">
        <v>1133</v>
      </c>
      <c r="C547" s="86">
        <v>20</v>
      </c>
      <c r="D547" s="241">
        <f t="shared" si="37"/>
        <v>100.11906603455328</v>
      </c>
      <c r="E547" s="242">
        <f t="shared" si="39"/>
        <v>70.855345313320001</v>
      </c>
      <c r="F547" s="255">
        <f t="shared" si="38"/>
        <v>56.684276250655998</v>
      </c>
      <c r="G547" s="287">
        <v>1.0056237634786704</v>
      </c>
      <c r="H547" s="297">
        <v>1.4209529504996981</v>
      </c>
      <c r="I547" s="202"/>
      <c r="J547" s="202"/>
      <c r="K547" s="202"/>
      <c r="L547" s="202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</row>
    <row r="548" spans="1:23" s="6" customFormat="1" ht="15.75" customHeight="1">
      <c r="A548" s="419" t="s">
        <v>500</v>
      </c>
      <c r="B548" s="20" t="s">
        <v>1133</v>
      </c>
      <c r="C548" s="87">
        <v>25</v>
      </c>
      <c r="D548" s="241">
        <f t="shared" si="37"/>
        <v>125.88120901949922</v>
      </c>
      <c r="E548" s="242">
        <f t="shared" si="39"/>
        <v>89.087492390875525</v>
      </c>
      <c r="F548" s="255">
        <f t="shared" si="38"/>
        <v>71.269993912700414</v>
      </c>
      <c r="G548" s="287">
        <v>1.26438589750473</v>
      </c>
      <c r="H548" s="297">
        <v>1.786585537134298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s="6" customFormat="1" ht="15.75" customHeight="1">
      <c r="A549" s="419" t="s">
        <v>501</v>
      </c>
      <c r="B549" s="20" t="s">
        <v>1133</v>
      </c>
      <c r="C549" s="87">
        <v>32</v>
      </c>
      <c r="D549" s="241">
        <f t="shared" si="37"/>
        <v>248.74126902253056</v>
      </c>
      <c r="E549" s="242">
        <f t="shared" si="39"/>
        <v>176.0368849643701</v>
      </c>
      <c r="F549" s="255">
        <f t="shared" si="38"/>
        <v>140.82950797149607</v>
      </c>
      <c r="G549" s="287">
        <v>2.4984265334693472</v>
      </c>
      <c r="H549" s="297">
        <v>3.530293021377374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s="6" customFormat="1" ht="15.75" customHeight="1" thickBot="1">
      <c r="A550" s="421" t="s">
        <v>502</v>
      </c>
      <c r="B550" s="57" t="s">
        <v>1133</v>
      </c>
      <c r="C550" s="89">
        <v>40</v>
      </c>
      <c r="D550" s="241">
        <f t="shared" si="37"/>
        <v>260.8258650884024</v>
      </c>
      <c r="E550" s="242">
        <f t="shared" si="39"/>
        <v>184.58928423389412</v>
      </c>
      <c r="F550" s="255">
        <f t="shared" si="38"/>
        <v>147.6714273871153</v>
      </c>
      <c r="G550" s="287">
        <v>2.6198075796298008</v>
      </c>
      <c r="H550" s="297">
        <v>3.7018052329422657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s="6" customFormat="1" ht="15.75" customHeight="1">
      <c r="A551" s="422" t="s">
        <v>503</v>
      </c>
      <c r="B551" s="38" t="s">
        <v>1134</v>
      </c>
      <c r="C551" s="90">
        <v>20</v>
      </c>
      <c r="D551" s="241">
        <f t="shared" si="37"/>
        <v>85.599222133259474</v>
      </c>
      <c r="E551" s="242">
        <f t="shared" si="39"/>
        <v>60.579494825795358</v>
      </c>
      <c r="F551" s="255">
        <f t="shared" si="38"/>
        <v>48.463595860636289</v>
      </c>
      <c r="G551" s="287">
        <v>0.85978241030321634</v>
      </c>
      <c r="H551" s="297">
        <v>1.2148781652513225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s="6" customFormat="1" ht="15.75" customHeight="1" thickBot="1">
      <c r="A552" s="420" t="s">
        <v>504</v>
      </c>
      <c r="B552" s="75" t="s">
        <v>1134</v>
      </c>
      <c r="C552" s="88">
        <v>25</v>
      </c>
      <c r="D552" s="241">
        <f t="shared" si="37"/>
        <v>135.95170574105921</v>
      </c>
      <c r="E552" s="242">
        <f t="shared" si="39"/>
        <v>96.2144917821456</v>
      </c>
      <c r="F552" s="255">
        <f t="shared" si="38"/>
        <v>76.971593425716478</v>
      </c>
      <c r="G552" s="287">
        <v>1.3655367693051088</v>
      </c>
      <c r="H552" s="297">
        <v>1.9295123801050424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s="6" customFormat="1" ht="15.75" customHeight="1">
      <c r="A553" s="418" t="s">
        <v>505</v>
      </c>
      <c r="B553" s="76" t="s">
        <v>1135</v>
      </c>
      <c r="C553" s="86" t="s">
        <v>506</v>
      </c>
      <c r="D553" s="241">
        <f t="shared" si="37"/>
        <v>264.8540637770264</v>
      </c>
      <c r="E553" s="242">
        <f t="shared" si="39"/>
        <v>187.44008399040214</v>
      </c>
      <c r="F553" s="255">
        <f t="shared" si="38"/>
        <v>149.95206719232172</v>
      </c>
      <c r="G553" s="287">
        <v>2.6602679283499522</v>
      </c>
      <c r="H553" s="297">
        <v>3.7589759701305634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s="6" customFormat="1" ht="15.75" customHeight="1" thickBot="1">
      <c r="A554" s="421" t="s">
        <v>507</v>
      </c>
      <c r="B554" s="77" t="s">
        <v>1135</v>
      </c>
      <c r="C554" s="89" t="s">
        <v>100</v>
      </c>
      <c r="D554" s="241">
        <f t="shared" si="37"/>
        <v>286.00210689230232</v>
      </c>
      <c r="E554" s="242">
        <f t="shared" si="39"/>
        <v>202.40678271206926</v>
      </c>
      <c r="F554" s="255">
        <f t="shared" si="38"/>
        <v>161.9254261696554</v>
      </c>
      <c r="G554" s="287">
        <v>2.8726847591307472</v>
      </c>
      <c r="H554" s="297">
        <v>4.0591223403691261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5.75" customHeight="1">
      <c r="A555" s="422" t="s">
        <v>508</v>
      </c>
      <c r="B555" s="36" t="s">
        <v>1136</v>
      </c>
      <c r="C555" s="90">
        <v>20</v>
      </c>
      <c r="D555" s="241">
        <f t="shared" si="37"/>
        <v>15.105745082339908</v>
      </c>
      <c r="E555" s="242">
        <f t="shared" si="39"/>
        <v>10.690499086905064</v>
      </c>
      <c r="F555" s="255">
        <f t="shared" si="38"/>
        <v>8.5523992695240505</v>
      </c>
      <c r="G555" s="287">
        <v>0.15172630770056761</v>
      </c>
      <c r="H555" s="297">
        <v>0.21439026445611578</v>
      </c>
    </row>
    <row r="556" spans="1:23" s="6" customFormat="1" ht="15.75" customHeight="1">
      <c r="A556" s="419" t="s">
        <v>509</v>
      </c>
      <c r="B556" s="20" t="s">
        <v>1136</v>
      </c>
      <c r="C556" s="87">
        <v>25</v>
      </c>
      <c r="D556" s="241">
        <f t="shared" si="37"/>
        <v>20.140993443119882</v>
      </c>
      <c r="E556" s="242">
        <f t="shared" si="39"/>
        <v>14.253998782540089</v>
      </c>
      <c r="F556" s="255">
        <f t="shared" si="38"/>
        <v>11.403199026032071</v>
      </c>
      <c r="G556" s="287">
        <v>0.20230174360075687</v>
      </c>
      <c r="H556" s="297">
        <v>0.28585368594148775</v>
      </c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s="6" customFormat="1" ht="15.75" customHeight="1">
      <c r="A557" s="419" t="s">
        <v>510</v>
      </c>
      <c r="B557" s="20" t="s">
        <v>1136</v>
      </c>
      <c r="C557" s="87">
        <v>32</v>
      </c>
      <c r="D557" s="241">
        <f t="shared" si="37"/>
        <v>25.176241803899853</v>
      </c>
      <c r="E557" s="242">
        <f t="shared" si="39"/>
        <v>17.817498478175111</v>
      </c>
      <c r="F557" s="255">
        <f t="shared" si="38"/>
        <v>14.253998782540089</v>
      </c>
      <c r="G557" s="287">
        <v>0.25287717950094607</v>
      </c>
      <c r="H557" s="297">
        <v>0.35731710742685968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s="6" customFormat="1" ht="15.75" customHeight="1" thickBot="1">
      <c r="A558" s="420" t="s">
        <v>511</v>
      </c>
      <c r="B558" s="74" t="s">
        <v>1136</v>
      </c>
      <c r="C558" s="88">
        <v>40</v>
      </c>
      <c r="D558" s="241">
        <f t="shared" si="37"/>
        <v>64.45117901798362</v>
      </c>
      <c r="E558" s="242">
        <f t="shared" si="39"/>
        <v>45.612796104128279</v>
      </c>
      <c r="F558" s="255">
        <f t="shared" si="38"/>
        <v>36.490236883302622</v>
      </c>
      <c r="G558" s="287">
        <v>0.64736557952242191</v>
      </c>
      <c r="H558" s="297">
        <v>0.9147317950127607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5.75" customHeight="1">
      <c r="A559" s="418" t="s">
        <v>1039</v>
      </c>
      <c r="B559" s="37" t="s">
        <v>1137</v>
      </c>
      <c r="C559" s="214" t="s">
        <v>100</v>
      </c>
      <c r="D559" s="241">
        <f t="shared" si="37"/>
        <v>20.023813206910656</v>
      </c>
      <c r="E559" s="242">
        <f t="shared" si="39"/>
        <v>14.171069062663999</v>
      </c>
      <c r="F559" s="255">
        <f t="shared" si="38"/>
        <v>11.336855250131199</v>
      </c>
      <c r="G559" s="287">
        <v>0.2011247526957341</v>
      </c>
      <c r="H559" s="297">
        <v>0.28419059009993958</v>
      </c>
    </row>
    <row r="560" spans="1:23" ht="15.75" customHeight="1">
      <c r="A560" s="419" t="s">
        <v>1040</v>
      </c>
      <c r="B560" s="20" t="s">
        <v>1138</v>
      </c>
      <c r="C560" s="215" t="s">
        <v>102</v>
      </c>
      <c r="D560" s="241">
        <f t="shared" ref="D560:D623" si="40">H560*$D$2</f>
        <v>32.419507096902969</v>
      </c>
      <c r="E560" s="242">
        <f t="shared" si="39"/>
        <v>22.943635625265532</v>
      </c>
      <c r="F560" s="255">
        <f t="shared" ref="F560:F623" si="41">E560-(E560/100*20)</f>
        <v>18.354908500212424</v>
      </c>
      <c r="G560" s="287">
        <v>0.3256305519835696</v>
      </c>
      <c r="H560" s="297">
        <v>0.46011809825704514</v>
      </c>
    </row>
    <row r="561" spans="1:23" ht="15.75" customHeight="1" thickBot="1">
      <c r="A561" s="419" t="s">
        <v>1041</v>
      </c>
      <c r="B561" s="20" t="s">
        <v>1137</v>
      </c>
      <c r="C561" s="215" t="s">
        <v>515</v>
      </c>
      <c r="D561" s="241">
        <f t="shared" si="40"/>
        <v>42.908171157665699</v>
      </c>
      <c r="E561" s="242">
        <f t="shared" si="39"/>
        <v>30.366576562851431</v>
      </c>
      <c r="F561" s="255">
        <f t="shared" si="41"/>
        <v>24.293261250281144</v>
      </c>
      <c r="G561" s="287">
        <v>0.43098161291943027</v>
      </c>
      <c r="H561" s="297">
        <v>0.60897983592844207</v>
      </c>
    </row>
    <row r="562" spans="1:23" ht="15.75" customHeight="1">
      <c r="A562" s="418" t="s">
        <v>512</v>
      </c>
      <c r="B562" s="37" t="s">
        <v>1139</v>
      </c>
      <c r="C562" s="86" t="s">
        <v>100</v>
      </c>
      <c r="D562" s="241">
        <f t="shared" si="40"/>
        <v>20.140993443119882</v>
      </c>
      <c r="E562" s="242">
        <f t="shared" si="39"/>
        <v>14.253998782540089</v>
      </c>
      <c r="F562" s="255">
        <f t="shared" si="41"/>
        <v>11.403199026032071</v>
      </c>
      <c r="G562" s="287">
        <v>0.20230174360075687</v>
      </c>
      <c r="H562" s="297">
        <v>0.28585368594148775</v>
      </c>
    </row>
    <row r="563" spans="1:23" s="202" customFormat="1" ht="15.75" customHeight="1">
      <c r="A563" s="419" t="s">
        <v>513</v>
      </c>
      <c r="B563" s="20" t="s">
        <v>1139</v>
      </c>
      <c r="C563" s="87" t="s">
        <v>102</v>
      </c>
      <c r="D563" s="241">
        <f t="shared" si="40"/>
        <v>42.908171157665699</v>
      </c>
      <c r="E563" s="242">
        <f t="shared" si="39"/>
        <v>30.366576562851431</v>
      </c>
      <c r="F563" s="255">
        <f t="shared" si="41"/>
        <v>24.293261250281144</v>
      </c>
      <c r="G563" s="287">
        <v>0.43098161291943027</v>
      </c>
      <c r="H563" s="297">
        <v>0.60897983592844207</v>
      </c>
    </row>
    <row r="564" spans="1:23" ht="15.75" customHeight="1">
      <c r="A564" s="419" t="s">
        <v>514</v>
      </c>
      <c r="B564" s="20" t="s">
        <v>1139</v>
      </c>
      <c r="C564" s="87" t="s">
        <v>515</v>
      </c>
      <c r="D564" s="241">
        <f t="shared" si="40"/>
        <v>28.197390820367829</v>
      </c>
      <c r="E564" s="242">
        <f t="shared" si="39"/>
        <v>19.955598295556118</v>
      </c>
      <c r="F564" s="255">
        <f t="shared" si="41"/>
        <v>15.964478636444895</v>
      </c>
      <c r="G564" s="287">
        <v>0.28322244104105954</v>
      </c>
      <c r="H564" s="297">
        <v>0.40019516031808278</v>
      </c>
    </row>
    <row r="565" spans="1:23" ht="15.75" customHeight="1">
      <c r="A565" s="419" t="s">
        <v>516</v>
      </c>
      <c r="B565" s="20" t="s">
        <v>1139</v>
      </c>
      <c r="C565" s="87" t="s">
        <v>111</v>
      </c>
      <c r="D565" s="241">
        <f t="shared" si="40"/>
        <v>44.310185574863738</v>
      </c>
      <c r="E565" s="242">
        <f t="shared" si="39"/>
        <v>31.358797321588195</v>
      </c>
      <c r="F565" s="255">
        <f t="shared" si="41"/>
        <v>25.087037857270555</v>
      </c>
      <c r="G565" s="287">
        <v>0.4450638359216651</v>
      </c>
      <c r="H565" s="297">
        <v>0.62887810907127306</v>
      </c>
    </row>
    <row r="566" spans="1:23" s="202" customFormat="1" ht="15.75" customHeight="1">
      <c r="A566" s="419" t="s">
        <v>517</v>
      </c>
      <c r="B566" s="20" t="s">
        <v>1139</v>
      </c>
      <c r="C566" s="87" t="s">
        <v>518</v>
      </c>
      <c r="D566" s="241">
        <f t="shared" si="40"/>
        <v>42.908171157665699</v>
      </c>
      <c r="E566" s="242">
        <f t="shared" si="39"/>
        <v>30.366576562851431</v>
      </c>
      <c r="F566" s="255">
        <f t="shared" si="41"/>
        <v>24.293261250281144</v>
      </c>
      <c r="G566" s="287">
        <v>0.43098161291943027</v>
      </c>
      <c r="H566" s="297">
        <v>0.60897983592844207</v>
      </c>
    </row>
    <row r="567" spans="1:23" s="202" customFormat="1" ht="15.75" customHeight="1" thickBot="1">
      <c r="A567" s="421" t="s">
        <v>519</v>
      </c>
      <c r="B567" s="57" t="s">
        <v>1139</v>
      </c>
      <c r="C567" s="89" t="s">
        <v>520</v>
      </c>
      <c r="D567" s="241">
        <f t="shared" si="40"/>
        <v>71.513618596109481</v>
      </c>
      <c r="E567" s="242">
        <f t="shared" si="39"/>
        <v>50.610960938085718</v>
      </c>
      <c r="F567" s="255">
        <f t="shared" si="41"/>
        <v>40.488768750468573</v>
      </c>
      <c r="G567" s="287">
        <v>0.71830268819905041</v>
      </c>
      <c r="H567" s="297">
        <v>1.01496639321407</v>
      </c>
    </row>
    <row r="568" spans="1:23" s="6" customFormat="1" ht="15.75" customHeight="1">
      <c r="A568" s="422" t="s">
        <v>521</v>
      </c>
      <c r="B568" s="36" t="s">
        <v>1140</v>
      </c>
      <c r="C568" s="90">
        <v>20</v>
      </c>
      <c r="D568" s="241">
        <f t="shared" si="40"/>
        <v>17.119844426651898</v>
      </c>
      <c r="E568" s="242">
        <f t="shared" si="39"/>
        <v>12.115898965159076</v>
      </c>
      <c r="F568" s="255">
        <f t="shared" si="41"/>
        <v>9.6927191721272603</v>
      </c>
      <c r="G568" s="287">
        <v>0.17195648206064335</v>
      </c>
      <c r="H568" s="297">
        <v>0.24297563305026459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s="6" customFormat="1" ht="15.75" customHeight="1">
      <c r="A569" s="419" t="s">
        <v>522</v>
      </c>
      <c r="B569" s="20" t="s">
        <v>1140</v>
      </c>
      <c r="C569" s="87">
        <v>25</v>
      </c>
      <c r="D569" s="241">
        <f t="shared" si="40"/>
        <v>45.317235247019738</v>
      </c>
      <c r="E569" s="242">
        <f t="shared" si="39"/>
        <v>32.071497260715198</v>
      </c>
      <c r="F569" s="255">
        <f t="shared" si="41"/>
        <v>25.657197808572157</v>
      </c>
      <c r="G569" s="287">
        <v>0.45517892310170294</v>
      </c>
      <c r="H569" s="297">
        <v>0.64317079336834748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s="6" customFormat="1" ht="15.75" customHeight="1">
      <c r="A570" s="419" t="s">
        <v>523</v>
      </c>
      <c r="B570" s="20" t="s">
        <v>1140</v>
      </c>
      <c r="C570" s="87">
        <v>32</v>
      </c>
      <c r="D570" s="241">
        <f t="shared" si="40"/>
        <v>58.408880985047645</v>
      </c>
      <c r="E570" s="242">
        <f t="shared" si="39"/>
        <v>41.336596469366249</v>
      </c>
      <c r="F570" s="255">
        <f t="shared" si="41"/>
        <v>33.069277175492999</v>
      </c>
      <c r="G570" s="287">
        <v>0.58667505644219475</v>
      </c>
      <c r="H570" s="297">
        <v>0.82897568923031428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s="221" customFormat="1" ht="15.75" customHeight="1" thickBot="1">
      <c r="A571" s="420" t="s">
        <v>524</v>
      </c>
      <c r="B571" s="74" t="s">
        <v>1140</v>
      </c>
      <c r="C571" s="88">
        <v>40</v>
      </c>
      <c r="D571" s="241">
        <f t="shared" si="40"/>
        <v>209.77328121525454</v>
      </c>
      <c r="E571" s="242">
        <f t="shared" ref="E571:E638" si="42">G571*$D$2</f>
        <v>148.4588187517181</v>
      </c>
      <c r="F571" s="255">
        <f t="shared" si="41"/>
        <v>118.76705500137447</v>
      </c>
      <c r="G571" s="287">
        <v>2.1070212187172146</v>
      </c>
      <c r="H571" s="297">
        <v>2.9772347534279393</v>
      </c>
      <c r="I571" s="202"/>
      <c r="J571" s="202"/>
      <c r="K571" s="202"/>
      <c r="L571" s="202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</row>
    <row r="572" spans="1:23" s="5" customFormat="1" ht="15.75" customHeight="1">
      <c r="A572" s="418" t="s">
        <v>525</v>
      </c>
      <c r="B572" s="37" t="s">
        <v>1141</v>
      </c>
      <c r="C572" s="86" t="s">
        <v>153</v>
      </c>
      <c r="D572" s="241">
        <f t="shared" si="40"/>
        <v>159.11384820064708</v>
      </c>
      <c r="E572" s="242">
        <f t="shared" si="42"/>
        <v>112.60659038206668</v>
      </c>
      <c r="F572" s="255">
        <f t="shared" si="41"/>
        <v>90.085272305653348</v>
      </c>
      <c r="G572" s="287">
        <v>1.598183774445979</v>
      </c>
      <c r="H572" s="297">
        <v>2.2582441189377533</v>
      </c>
    </row>
    <row r="573" spans="1:23" s="5" customFormat="1" ht="15.75" customHeight="1">
      <c r="A573" s="419" t="s">
        <v>573</v>
      </c>
      <c r="B573" s="20" t="s">
        <v>1141</v>
      </c>
      <c r="C573" s="87" t="s">
        <v>170</v>
      </c>
      <c r="D573" s="241">
        <f t="shared" si="40"/>
        <v>208.45928213629071</v>
      </c>
      <c r="E573" s="242">
        <f t="shared" si="42"/>
        <v>147.52888739928986</v>
      </c>
      <c r="F573" s="255">
        <f t="shared" si="41"/>
        <v>118.02310991943189</v>
      </c>
      <c r="G573" s="287">
        <v>2.0938230462678327</v>
      </c>
      <c r="H573" s="297">
        <v>2.9585856494943972</v>
      </c>
    </row>
    <row r="574" spans="1:23" s="6" customFormat="1" ht="15.75" customHeight="1">
      <c r="A574" s="419" t="s">
        <v>526</v>
      </c>
      <c r="B574" s="20" t="s">
        <v>1141</v>
      </c>
      <c r="C574" s="87" t="s">
        <v>157</v>
      </c>
      <c r="D574" s="241">
        <f t="shared" si="40"/>
        <v>245.72012000606253</v>
      </c>
      <c r="E574" s="242">
        <f t="shared" si="42"/>
        <v>173.89878514698907</v>
      </c>
      <c r="F574" s="255">
        <f t="shared" si="41"/>
        <v>139.11902811759126</v>
      </c>
      <c r="G574" s="287">
        <v>2.4680812719292335</v>
      </c>
      <c r="H574" s="297">
        <v>3.4874149684861502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s="6" customFormat="1" ht="15.75" customHeight="1">
      <c r="A575" s="419" t="s">
        <v>527</v>
      </c>
      <c r="B575" s="20" t="s">
        <v>1141</v>
      </c>
      <c r="C575" s="87" t="s">
        <v>190</v>
      </c>
      <c r="D575" s="241">
        <f t="shared" si="40"/>
        <v>411.8833159118015</v>
      </c>
      <c r="E575" s="242">
        <f t="shared" si="42"/>
        <v>291.49427510294475</v>
      </c>
      <c r="F575" s="255">
        <f t="shared" si="41"/>
        <v>233.19542008235581</v>
      </c>
      <c r="G575" s="287">
        <v>4.1370706566354771</v>
      </c>
      <c r="H575" s="297">
        <v>5.8457078775034237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s="6" customFormat="1" ht="15.75" customHeight="1" thickBot="1">
      <c r="A576" s="421" t="s">
        <v>528</v>
      </c>
      <c r="B576" s="57" t="s">
        <v>1141</v>
      </c>
      <c r="C576" s="89" t="s">
        <v>160</v>
      </c>
      <c r="D576" s="241">
        <f t="shared" si="40"/>
        <v>1021.148367566178</v>
      </c>
      <c r="E576" s="242">
        <f t="shared" si="42"/>
        <v>722.67773827478231</v>
      </c>
      <c r="F576" s="255">
        <f t="shared" si="41"/>
        <v>578.1421906198259</v>
      </c>
      <c r="G576" s="287">
        <v>10.256698400558371</v>
      </c>
      <c r="H576" s="297">
        <v>14.492781877233428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s="6" customFormat="1" ht="15.75" customHeight="1">
      <c r="A577" s="422" t="s">
        <v>529</v>
      </c>
      <c r="B577" s="36" t="s">
        <v>1142</v>
      </c>
      <c r="C577" s="90" t="s">
        <v>153</v>
      </c>
      <c r="D577" s="241">
        <f t="shared" si="40"/>
        <v>131.92350705243521</v>
      </c>
      <c r="E577" s="242">
        <f t="shared" si="42"/>
        <v>93.363692025637562</v>
      </c>
      <c r="F577" s="255">
        <f t="shared" si="41"/>
        <v>74.690953620510044</v>
      </c>
      <c r="G577" s="287">
        <v>1.3250764205849572</v>
      </c>
      <c r="H577" s="297">
        <v>1.8723416429167445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s="5" customFormat="1" ht="15.75" customHeight="1">
      <c r="A578" s="419" t="s">
        <v>574</v>
      </c>
      <c r="B578" s="20" t="s">
        <v>1142</v>
      </c>
      <c r="C578" s="87" t="s">
        <v>170</v>
      </c>
      <c r="D578" s="241">
        <f t="shared" si="40"/>
        <v>164.149096561427</v>
      </c>
      <c r="E578" s="242">
        <f t="shared" si="42"/>
        <v>116.1700900777017</v>
      </c>
      <c r="F578" s="255">
        <f t="shared" si="41"/>
        <v>92.936072062161358</v>
      </c>
      <c r="G578" s="287">
        <v>1.6487592103461681</v>
      </c>
      <c r="H578" s="297">
        <v>2.3297075404231249</v>
      </c>
    </row>
    <row r="579" spans="1:23" s="6" customFormat="1" ht="15.75" customHeight="1">
      <c r="A579" s="419" t="s">
        <v>530</v>
      </c>
      <c r="B579" s="20" t="s">
        <v>1142</v>
      </c>
      <c r="C579" s="87" t="s">
        <v>157</v>
      </c>
      <c r="D579" s="241">
        <f t="shared" si="40"/>
        <v>203.42403377551079</v>
      </c>
      <c r="E579" s="242">
        <f t="shared" si="42"/>
        <v>143.96538770365487</v>
      </c>
      <c r="F579" s="255">
        <f t="shared" si="41"/>
        <v>115.17231016292389</v>
      </c>
      <c r="G579" s="287">
        <v>2.043247610367644</v>
      </c>
      <c r="H579" s="297">
        <v>2.8871222280090261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s="6" customFormat="1" ht="15.75" customHeight="1">
      <c r="A580" s="419" t="s">
        <v>531</v>
      </c>
      <c r="B580" s="20" t="s">
        <v>1142</v>
      </c>
      <c r="C580" s="87" t="s">
        <v>190</v>
      </c>
      <c r="D580" s="241">
        <f t="shared" si="40"/>
        <v>379.65772640280977</v>
      </c>
      <c r="E580" s="242">
        <f t="shared" si="42"/>
        <v>268.68787705088062</v>
      </c>
      <c r="F580" s="255">
        <f t="shared" si="41"/>
        <v>214.95030164070448</v>
      </c>
      <c r="G580" s="287">
        <v>3.8133878668742662</v>
      </c>
      <c r="H580" s="297">
        <v>5.388341979997044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s="6" customFormat="1" ht="15.75" customHeight="1" thickBot="1">
      <c r="A581" s="420" t="s">
        <v>532</v>
      </c>
      <c r="B581" s="74" t="s">
        <v>1142</v>
      </c>
      <c r="C581" s="88" t="s">
        <v>160</v>
      </c>
      <c r="D581" s="241">
        <f t="shared" si="40"/>
        <v>993.95802641796593</v>
      </c>
      <c r="E581" s="242">
        <f t="shared" si="42"/>
        <v>703.43483991835319</v>
      </c>
      <c r="F581" s="255">
        <f t="shared" si="41"/>
        <v>562.74787193468251</v>
      </c>
      <c r="G581" s="287">
        <v>9.9835910466973488</v>
      </c>
      <c r="H581" s="297">
        <v>14.106879401212417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s="6" customFormat="1" ht="15.75" customHeight="1">
      <c r="A582" s="418" t="s">
        <v>533</v>
      </c>
      <c r="B582" s="37" t="s">
        <v>1143</v>
      </c>
      <c r="C582" s="86" t="s">
        <v>153</v>
      </c>
      <c r="D582" s="241">
        <f t="shared" si="40"/>
        <v>294.05850426955021</v>
      </c>
      <c r="E582" s="242">
        <f t="shared" si="42"/>
        <v>208.10838222508528</v>
      </c>
      <c r="F582" s="255">
        <f t="shared" si="41"/>
        <v>166.48670578006823</v>
      </c>
      <c r="G582" s="287">
        <v>2.9536054565710499</v>
      </c>
      <c r="H582" s="297">
        <v>4.1734638147457206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s="6" customFormat="1" ht="15.75" customHeight="1">
      <c r="A583" s="419" t="s">
        <v>534</v>
      </c>
      <c r="B583" s="20" t="s">
        <v>1143</v>
      </c>
      <c r="C583" s="87" t="s">
        <v>155</v>
      </c>
      <c r="D583" s="241">
        <f t="shared" si="40"/>
        <v>344.4109878773499</v>
      </c>
      <c r="E583" s="242">
        <f t="shared" si="42"/>
        <v>243.74337918143547</v>
      </c>
      <c r="F583" s="255">
        <f t="shared" si="41"/>
        <v>194.99470334514837</v>
      </c>
      <c r="G583" s="287">
        <v>3.4593598155729417</v>
      </c>
      <c r="H583" s="297">
        <v>4.8880980295994396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s="6" customFormat="1" ht="15.75" customHeight="1">
      <c r="A584" s="419" t="s">
        <v>535</v>
      </c>
      <c r="B584" s="20" t="s">
        <v>1143</v>
      </c>
      <c r="C584" s="87" t="s">
        <v>747</v>
      </c>
      <c r="D584" s="241">
        <f t="shared" si="40"/>
        <v>719.03346591937952</v>
      </c>
      <c r="E584" s="242">
        <f t="shared" si="42"/>
        <v>508.86775653668104</v>
      </c>
      <c r="F584" s="255">
        <f t="shared" si="41"/>
        <v>407.09420522934482</v>
      </c>
      <c r="G584" s="287">
        <v>7.2221722465470179</v>
      </c>
      <c r="H584" s="297">
        <v>10.204976588111109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s="221" customFormat="1" ht="15.75" customHeight="1" thickBot="1">
      <c r="A585" s="421" t="s">
        <v>536</v>
      </c>
      <c r="B585" s="57" t="s">
        <v>1143</v>
      </c>
      <c r="C585" s="89" t="s">
        <v>184</v>
      </c>
      <c r="D585" s="241">
        <f t="shared" si="40"/>
        <v>1198.5682476707948</v>
      </c>
      <c r="E585" s="242">
        <f t="shared" si="42"/>
        <v>848.23970532231647</v>
      </c>
      <c r="F585" s="255">
        <f t="shared" si="41"/>
        <v>678.59176425785313</v>
      </c>
      <c r="G585" s="287">
        <v>12.038753054216082</v>
      </c>
      <c r="H585" s="297">
        <v>17.01083675026781</v>
      </c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</row>
    <row r="586" spans="1:23" s="6" customFormat="1" ht="15.75" customHeight="1" thickBot="1">
      <c r="A586" s="424" t="s">
        <v>572</v>
      </c>
      <c r="B586" s="78" t="s">
        <v>1144</v>
      </c>
      <c r="C586" s="92" t="s">
        <v>155</v>
      </c>
      <c r="D586" s="241">
        <f t="shared" si="40"/>
        <v>345.41803754950598</v>
      </c>
      <c r="E586" s="242">
        <f t="shared" si="42"/>
        <v>244.45607912056252</v>
      </c>
      <c r="F586" s="255">
        <f t="shared" si="41"/>
        <v>195.56486329645003</v>
      </c>
      <c r="G586" s="287">
        <v>3.4694749027529799</v>
      </c>
      <c r="H586" s="297">
        <v>4.9023907138965148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s="6" customFormat="1" ht="15.75" customHeight="1">
      <c r="A587" s="418" t="s">
        <v>537</v>
      </c>
      <c r="B587" s="37" t="s">
        <v>1145</v>
      </c>
      <c r="C587" s="86" t="s">
        <v>153</v>
      </c>
      <c r="D587" s="241">
        <f t="shared" si="40"/>
        <v>220.54387820216269</v>
      </c>
      <c r="E587" s="242">
        <f t="shared" si="42"/>
        <v>156.08128666881393</v>
      </c>
      <c r="F587" s="255">
        <f t="shared" si="41"/>
        <v>124.86502933505115</v>
      </c>
      <c r="G587" s="287">
        <v>2.2152040924282872</v>
      </c>
      <c r="H587" s="297">
        <v>3.1300978610592907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s="6" customFormat="1" ht="15.75" customHeight="1">
      <c r="A588" s="419" t="s">
        <v>538</v>
      </c>
      <c r="B588" s="20" t="s">
        <v>1145</v>
      </c>
      <c r="C588" s="87" t="s">
        <v>170</v>
      </c>
      <c r="D588" s="241">
        <f t="shared" si="40"/>
        <v>265.86111344918243</v>
      </c>
      <c r="E588" s="242">
        <f t="shared" si="42"/>
        <v>188.15278392952916</v>
      </c>
      <c r="F588" s="255">
        <f t="shared" si="41"/>
        <v>150.52222714362333</v>
      </c>
      <c r="G588" s="287">
        <v>2.6703830155299904</v>
      </c>
      <c r="H588" s="297">
        <v>3.7732686544276381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s="6" customFormat="1" ht="15.75" customHeight="1">
      <c r="A589" s="419" t="s">
        <v>575</v>
      </c>
      <c r="B589" s="20" t="s">
        <v>1145</v>
      </c>
      <c r="C589" s="87" t="s">
        <v>157</v>
      </c>
      <c r="D589" s="241">
        <f t="shared" si="40"/>
        <v>316.21359705698211</v>
      </c>
      <c r="E589" s="242">
        <f t="shared" si="42"/>
        <v>223.78778088587933</v>
      </c>
      <c r="F589" s="255">
        <f t="shared" si="41"/>
        <v>179.03022470870346</v>
      </c>
      <c r="G589" s="287">
        <v>3.1761373745318817</v>
      </c>
      <c r="H589" s="297">
        <v>4.4879028692813572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s="6" customFormat="1" ht="15.75" customHeight="1" thickBot="1">
      <c r="A590" s="421" t="s">
        <v>539</v>
      </c>
      <c r="B590" s="57" t="s">
        <v>1145</v>
      </c>
      <c r="C590" s="89" t="s">
        <v>190</v>
      </c>
      <c r="D590" s="241">
        <f t="shared" si="40"/>
        <v>532.72927657052094</v>
      </c>
      <c r="E590" s="242">
        <f t="shared" si="42"/>
        <v>377.01826779818538</v>
      </c>
      <c r="F590" s="255">
        <f t="shared" si="41"/>
        <v>301.61461423854831</v>
      </c>
      <c r="G590" s="287">
        <v>5.3508811182400189</v>
      </c>
      <c r="H590" s="297">
        <v>7.5608299931523515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s="6" customFormat="1" ht="15.75" customHeight="1">
      <c r="A591" s="422" t="s">
        <v>540</v>
      </c>
      <c r="B591" s="36" t="s">
        <v>1146</v>
      </c>
      <c r="C591" s="90" t="s">
        <v>153</v>
      </c>
      <c r="D591" s="241">
        <f t="shared" si="40"/>
        <v>190.33238803748281</v>
      </c>
      <c r="E591" s="242">
        <f t="shared" si="42"/>
        <v>134.70028849500378</v>
      </c>
      <c r="F591" s="255">
        <f t="shared" si="41"/>
        <v>107.76023079600301</v>
      </c>
      <c r="G591" s="287">
        <v>1.9117514770271515</v>
      </c>
      <c r="H591" s="297">
        <v>2.7013173321470583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s="6" customFormat="1" ht="15.75" customHeight="1">
      <c r="A592" s="425" t="s">
        <v>541</v>
      </c>
      <c r="B592" s="20" t="s">
        <v>1146</v>
      </c>
      <c r="C592" s="87" t="s">
        <v>170</v>
      </c>
      <c r="D592" s="241">
        <f t="shared" si="40"/>
        <v>235.64962328450255</v>
      </c>
      <c r="E592" s="242">
        <f t="shared" si="42"/>
        <v>166.77178575571898</v>
      </c>
      <c r="F592" s="255">
        <f t="shared" si="41"/>
        <v>133.41742860457518</v>
      </c>
      <c r="G592" s="287">
        <v>2.3669304001288545</v>
      </c>
      <c r="H592" s="297">
        <v>3.3444881255154058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s="6" customFormat="1" ht="15.75" customHeight="1">
      <c r="A593" s="419" t="s">
        <v>576</v>
      </c>
      <c r="B593" s="20" t="s">
        <v>1146</v>
      </c>
      <c r="C593" s="87" t="s">
        <v>157</v>
      </c>
      <c r="D593" s="241">
        <f t="shared" si="40"/>
        <v>254.78356705546651</v>
      </c>
      <c r="E593" s="242">
        <f t="shared" si="42"/>
        <v>180.31308459913214</v>
      </c>
      <c r="F593" s="255">
        <f t="shared" si="41"/>
        <v>144.2504676793057</v>
      </c>
      <c r="G593" s="287">
        <v>2.5591170565495744</v>
      </c>
      <c r="H593" s="297">
        <v>3.6160491271598203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s="6" customFormat="1" ht="15.75" customHeight="1" thickBot="1">
      <c r="A594" s="421" t="s">
        <v>542</v>
      </c>
      <c r="B594" s="57" t="s">
        <v>1146</v>
      </c>
      <c r="C594" s="232" t="s">
        <v>190</v>
      </c>
      <c r="D594" s="241">
        <f t="shared" si="40"/>
        <v>463.24284919175727</v>
      </c>
      <c r="E594" s="242">
        <f t="shared" si="42"/>
        <v>327.84197199842203</v>
      </c>
      <c r="F594" s="255">
        <f t="shared" si="41"/>
        <v>262.27357759873763</v>
      </c>
      <c r="G594" s="287">
        <v>4.6529401028174071</v>
      </c>
      <c r="H594" s="297">
        <v>6.5746347766542179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s="6" customFormat="1" ht="15.75" customHeight="1" thickBot="1">
      <c r="A595" s="426" t="s">
        <v>1052</v>
      </c>
      <c r="B595" s="217" t="s">
        <v>1147</v>
      </c>
      <c r="C595" s="218" t="s">
        <v>153</v>
      </c>
      <c r="D595" s="241">
        <f t="shared" si="40"/>
        <v>153.51590125298168</v>
      </c>
      <c r="E595" s="242">
        <f t="shared" si="42"/>
        <v>108.64486281375733</v>
      </c>
      <c r="F595" s="255">
        <f t="shared" si="41"/>
        <v>86.915890251005862</v>
      </c>
      <c r="G595" s="287">
        <v>1.5419564373339614</v>
      </c>
      <c r="H595" s="297">
        <v>2.1787945240995366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s="6" customFormat="1" ht="15.75" customHeight="1" thickBot="1">
      <c r="A596" s="427" t="s">
        <v>1053</v>
      </c>
      <c r="B596" s="219" t="s">
        <v>1148</v>
      </c>
      <c r="C596" s="220" t="s">
        <v>153</v>
      </c>
      <c r="D596" s="241">
        <f t="shared" si="40"/>
        <v>199.28461715449174</v>
      </c>
      <c r="E596" s="242">
        <f t="shared" si="42"/>
        <v>141.03587781413219</v>
      </c>
      <c r="F596" s="255">
        <f t="shared" si="41"/>
        <v>112.82870225130576</v>
      </c>
      <c r="G596" s="287">
        <v>2.0016701577813536</v>
      </c>
      <c r="H596" s="297">
        <v>2.8283730157565414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s="6" customFormat="1" ht="15.75" customHeight="1" thickBot="1">
      <c r="A597" s="426" t="s">
        <v>1054</v>
      </c>
      <c r="B597" s="217" t="s">
        <v>1149</v>
      </c>
      <c r="C597" s="218" t="s">
        <v>153</v>
      </c>
      <c r="D597" s="241">
        <f t="shared" si="40"/>
        <v>345.41803754950598</v>
      </c>
      <c r="E597" s="242">
        <f t="shared" si="42"/>
        <v>244.45607912056252</v>
      </c>
      <c r="F597" s="255">
        <f t="shared" si="41"/>
        <v>195.56486329645003</v>
      </c>
      <c r="G597" s="287">
        <v>3.4694749027529799</v>
      </c>
      <c r="H597" s="297">
        <v>4.9023907138965148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s="6" customFormat="1" ht="15.75" customHeight="1">
      <c r="A598" s="422" t="s">
        <v>543</v>
      </c>
      <c r="B598" s="36" t="s">
        <v>1150</v>
      </c>
      <c r="C598" s="90" t="s">
        <v>202</v>
      </c>
      <c r="D598" s="241">
        <f t="shared" si="40"/>
        <v>171.19844426651895</v>
      </c>
      <c r="E598" s="242">
        <f t="shared" si="42"/>
        <v>121.15898965159072</v>
      </c>
      <c r="F598" s="255">
        <f t="shared" si="41"/>
        <v>96.927191721272578</v>
      </c>
      <c r="G598" s="287">
        <v>1.7195648206064327</v>
      </c>
      <c r="H598" s="297">
        <v>2.4297563305026451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s="6" customFormat="1" ht="15.75" customHeight="1">
      <c r="A599" s="419" t="s">
        <v>544</v>
      </c>
      <c r="B599" s="20" t="s">
        <v>1150</v>
      </c>
      <c r="C599" s="216" t="s">
        <v>204</v>
      </c>
      <c r="D599" s="241">
        <f t="shared" si="40"/>
        <v>189.32533836532681</v>
      </c>
      <c r="E599" s="242">
        <f t="shared" si="42"/>
        <v>133.98758855587681</v>
      </c>
      <c r="F599" s="255">
        <f t="shared" si="41"/>
        <v>107.19007084470145</v>
      </c>
      <c r="G599" s="287">
        <v>1.901636389847114</v>
      </c>
      <c r="H599" s="297">
        <v>2.687024647849984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s="6" customFormat="1" ht="15.75" customHeight="1">
      <c r="A600" s="419" t="s">
        <v>1042</v>
      </c>
      <c r="B600" s="20" t="s">
        <v>1151</v>
      </c>
      <c r="C600" s="216" t="s">
        <v>206</v>
      </c>
      <c r="D600" s="241">
        <f t="shared" si="40"/>
        <v>270.79823575060124</v>
      </c>
      <c r="E600" s="242">
        <f t="shared" si="42"/>
        <v>191.64683875221792</v>
      </c>
      <c r="F600" s="255">
        <f t="shared" si="41"/>
        <v>153.31747100177432</v>
      </c>
      <c r="G600" s="287">
        <v>2.7199728459804042</v>
      </c>
      <c r="H600" s="297">
        <v>3.8433394089706114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s="6" customFormat="1" ht="15.75" customHeight="1" thickBot="1">
      <c r="A601" s="428" t="s">
        <v>1043</v>
      </c>
      <c r="B601" s="212" t="s">
        <v>1151</v>
      </c>
      <c r="C601" s="213" t="s">
        <v>1044</v>
      </c>
      <c r="D601" s="241">
        <f t="shared" si="40"/>
        <v>574.01597859810545</v>
      </c>
      <c r="E601" s="242">
        <f t="shared" si="42"/>
        <v>406.23731312970131</v>
      </c>
      <c r="F601" s="255">
        <f t="shared" si="41"/>
        <v>324.98985050376103</v>
      </c>
      <c r="G601" s="287">
        <v>5.765576243944377</v>
      </c>
      <c r="H601" s="297">
        <v>8.1467969161982676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s="6" customFormat="1" ht="15.75" customHeight="1">
      <c r="A602" s="418" t="s">
        <v>1045</v>
      </c>
      <c r="B602" s="76" t="s">
        <v>1048</v>
      </c>
      <c r="C602" s="86" t="s">
        <v>1049</v>
      </c>
      <c r="D602" s="241">
        <f t="shared" si="40"/>
        <v>242.19278831215746</v>
      </c>
      <c r="E602" s="242">
        <f t="shared" si="42"/>
        <v>171.40245437698363</v>
      </c>
      <c r="F602" s="255">
        <f t="shared" si="41"/>
        <v>137.12196350158689</v>
      </c>
      <c r="G602" s="287">
        <v>2.432651770700784</v>
      </c>
      <c r="H602" s="297">
        <v>3.4373528516849836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s="6" customFormat="1" ht="15.75" customHeight="1">
      <c r="A603" s="419" t="s">
        <v>1046</v>
      </c>
      <c r="B603" s="40" t="s">
        <v>1048</v>
      </c>
      <c r="C603" s="87" t="s">
        <v>1050</v>
      </c>
      <c r="D603" s="241">
        <f t="shared" si="40"/>
        <v>350.89348857824399</v>
      </c>
      <c r="E603" s="242">
        <f t="shared" si="42"/>
        <v>248.33111500287396</v>
      </c>
      <c r="F603" s="255">
        <f t="shared" si="41"/>
        <v>198.66489200229915</v>
      </c>
      <c r="G603" s="287">
        <v>3.5244718567633413</v>
      </c>
      <c r="H603" s="297">
        <v>4.9801017693703713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s="6" customFormat="1" ht="15.75" customHeight="1" thickBot="1">
      <c r="A604" s="421" t="s">
        <v>1047</v>
      </c>
      <c r="B604" s="77" t="s">
        <v>1048</v>
      </c>
      <c r="C604" s="89" t="s">
        <v>1051</v>
      </c>
      <c r="D604" s="241">
        <f t="shared" si="40"/>
        <v>572.10894876887585</v>
      </c>
      <c r="E604" s="242">
        <f t="shared" si="42"/>
        <v>404.88768750468574</v>
      </c>
      <c r="F604" s="255">
        <f t="shared" si="41"/>
        <v>323.91015000374858</v>
      </c>
      <c r="G604" s="287">
        <v>5.7464215055924033</v>
      </c>
      <c r="H604" s="297">
        <v>8.11973114571256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s="6" customFormat="1" ht="15.75" customHeight="1">
      <c r="A605" s="418" t="s">
        <v>548</v>
      </c>
      <c r="B605" s="76" t="s">
        <v>1152</v>
      </c>
      <c r="C605" s="86">
        <v>20</v>
      </c>
      <c r="D605" s="241">
        <f t="shared" si="40"/>
        <v>825.96330622275707</v>
      </c>
      <c r="E605" s="242">
        <f t="shared" si="42"/>
        <v>584.54316042407993</v>
      </c>
      <c r="F605" s="255">
        <f t="shared" si="41"/>
        <v>467.63452833926397</v>
      </c>
      <c r="G605" s="287">
        <v>8.296205322294492</v>
      </c>
      <c r="H605" s="297">
        <v>11.722592343966316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s="6" customFormat="1" ht="15.75" customHeight="1">
      <c r="A606" s="419" t="s">
        <v>549</v>
      </c>
      <c r="B606" s="40" t="s">
        <v>1152</v>
      </c>
      <c r="C606" s="87">
        <v>25</v>
      </c>
      <c r="D606" s="241">
        <f t="shared" si="40"/>
        <v>877.11241004847818</v>
      </c>
      <c r="E606" s="242">
        <f t="shared" si="42"/>
        <v>620.74193412006639</v>
      </c>
      <c r="F606" s="255">
        <f t="shared" si="41"/>
        <v>496.59354729605309</v>
      </c>
      <c r="G606" s="287">
        <v>8.8099611564732783</v>
      </c>
      <c r="H606" s="297">
        <v>12.448532695542209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s="6" customFormat="1" ht="15.75" customHeight="1" thickBot="1">
      <c r="A607" s="421" t="s">
        <v>550</v>
      </c>
      <c r="B607" s="77" t="s">
        <v>1152</v>
      </c>
      <c r="C607" s="89">
        <v>32</v>
      </c>
      <c r="D607" s="241">
        <f t="shared" si="40"/>
        <v>1384.8146258000806</v>
      </c>
      <c r="E607" s="242">
        <f t="shared" si="42"/>
        <v>980.04828043578505</v>
      </c>
      <c r="F607" s="255">
        <f t="shared" si="41"/>
        <v>784.03862434862799</v>
      </c>
      <c r="G607" s="287">
        <v>13.909463510544201</v>
      </c>
      <c r="H607" s="297">
        <v>19.654162851925168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s="6" customFormat="1" ht="15.75" customHeight="1">
      <c r="A608" s="422" t="s">
        <v>551</v>
      </c>
      <c r="B608" s="36" t="s">
        <v>1153</v>
      </c>
      <c r="C608" s="90" t="s">
        <v>223</v>
      </c>
      <c r="D608" s="241">
        <f t="shared" si="40"/>
        <v>488.62842812050377</v>
      </c>
      <c r="E608" s="242">
        <f t="shared" si="42"/>
        <v>345.80762062277199</v>
      </c>
      <c r="F608" s="255">
        <f t="shared" si="41"/>
        <v>276.64609649821762</v>
      </c>
      <c r="G608" s="287">
        <v>4.9079199226611179</v>
      </c>
      <c r="H608" s="297">
        <v>6.9349229286281506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s="6" customFormat="1" ht="15.75" customHeight="1">
      <c r="A609" s="419" t="s">
        <v>552</v>
      </c>
      <c r="B609" s="20" t="s">
        <v>1153</v>
      </c>
      <c r="C609" s="87">
        <v>25</v>
      </c>
      <c r="D609" s="241">
        <f t="shared" si="40"/>
        <v>651.50457082733806</v>
      </c>
      <c r="E609" s="242">
        <f t="shared" si="42"/>
        <v>461.07682749702906</v>
      </c>
      <c r="F609" s="255">
        <f t="shared" si="41"/>
        <v>368.86146199762322</v>
      </c>
      <c r="G609" s="287">
        <v>6.5438932302148203</v>
      </c>
      <c r="H609" s="297">
        <v>9.2465639048375294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s="6" customFormat="1" ht="15.75" customHeight="1">
      <c r="A610" s="419" t="s">
        <v>553</v>
      </c>
      <c r="B610" s="20" t="s">
        <v>1153</v>
      </c>
      <c r="C610" s="87">
        <v>32</v>
      </c>
      <c r="D610" s="241">
        <f t="shared" si="40"/>
        <v>934.76742770878957</v>
      </c>
      <c r="E610" s="242">
        <f t="shared" si="42"/>
        <v>661.54501336530279</v>
      </c>
      <c r="F610" s="255">
        <f t="shared" si="41"/>
        <v>529.23601069224219</v>
      </c>
      <c r="G610" s="287">
        <v>9.3890641998734399</v>
      </c>
      <c r="H610" s="297">
        <v>13.26680908085385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s="6" customFormat="1" ht="15.75" customHeight="1" thickBot="1">
      <c r="A611" s="421" t="s">
        <v>554</v>
      </c>
      <c r="B611" s="57" t="s">
        <v>1153</v>
      </c>
      <c r="C611" s="89">
        <v>40</v>
      </c>
      <c r="D611" s="241">
        <f t="shared" si="40"/>
        <v>1435.535692552784</v>
      </c>
      <c r="E611" s="242">
        <f t="shared" si="42"/>
        <v>1015.9441276681434</v>
      </c>
      <c r="F611" s="255">
        <f t="shared" si="41"/>
        <v>812.75530213451475</v>
      </c>
      <c r="G611" s="287">
        <v>14.418920021234211</v>
      </c>
      <c r="H611" s="297">
        <v>20.374028231311268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s="6" customFormat="1" ht="15.75" customHeight="1">
      <c r="A612" s="418" t="s">
        <v>555</v>
      </c>
      <c r="B612" s="76" t="s">
        <v>1154</v>
      </c>
      <c r="C612" s="86" t="s">
        <v>355</v>
      </c>
      <c r="D612" s="241">
        <f t="shared" si="40"/>
        <v>288.54848274265345</v>
      </c>
      <c r="E612" s="242">
        <f t="shared" si="42"/>
        <v>204.20888042752199</v>
      </c>
      <c r="F612" s="255">
        <f t="shared" si="41"/>
        <v>163.3671043420176</v>
      </c>
      <c r="G612" s="287">
        <v>2.898261266855835</v>
      </c>
      <c r="H612" s="297">
        <v>4.0952621129513922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s="6" customFormat="1" ht="15.75" customHeight="1">
      <c r="A613" s="419" t="s">
        <v>556</v>
      </c>
      <c r="B613" s="40" t="s">
        <v>1154</v>
      </c>
      <c r="C613" s="87" t="s">
        <v>356</v>
      </c>
      <c r="D613" s="241">
        <f t="shared" si="40"/>
        <v>444.52063557652019</v>
      </c>
      <c r="E613" s="242">
        <f t="shared" si="42"/>
        <v>314.59205903699331</v>
      </c>
      <c r="F613" s="255">
        <f t="shared" si="41"/>
        <v>251.67364722959465</v>
      </c>
      <c r="G613" s="287">
        <v>4.4648889786697996</v>
      </c>
      <c r="H613" s="297">
        <v>6.308917309141334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s="6" customFormat="1" ht="15.75" customHeight="1" thickBot="1">
      <c r="A614" s="421" t="s">
        <v>557</v>
      </c>
      <c r="B614" s="77" t="s">
        <v>1154</v>
      </c>
      <c r="C614" s="89" t="s">
        <v>190</v>
      </c>
      <c r="D614" s="241">
        <f t="shared" si="40"/>
        <v>746.71668169213706</v>
      </c>
      <c r="E614" s="242">
        <f t="shared" si="42"/>
        <v>528.45946759284413</v>
      </c>
      <c r="F614" s="255">
        <f t="shared" si="41"/>
        <v>422.76757407427533</v>
      </c>
      <c r="G614" s="287">
        <v>7.5002301703093579</v>
      </c>
      <c r="H614" s="297">
        <v>10.597874251759347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s="6" customFormat="1" ht="15.75" customHeight="1">
      <c r="A615" s="422" t="s">
        <v>558</v>
      </c>
      <c r="B615" s="38" t="s">
        <v>1155</v>
      </c>
      <c r="C615" s="90" t="s">
        <v>355</v>
      </c>
      <c r="D615" s="241">
        <f t="shared" si="40"/>
        <v>387.00590421903189</v>
      </c>
      <c r="E615" s="242">
        <f t="shared" si="42"/>
        <v>273.88826192475079</v>
      </c>
      <c r="F615" s="255">
        <f t="shared" si="41"/>
        <v>219.11060953980063</v>
      </c>
      <c r="G615" s="287">
        <v>3.8871950099384009</v>
      </c>
      <c r="H615" s="297">
        <v>5.4926319555462939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s="6" customFormat="1" ht="15.75" customHeight="1">
      <c r="A616" s="419" t="s">
        <v>559</v>
      </c>
      <c r="B616" s="40" t="s">
        <v>1155</v>
      </c>
      <c r="C616" s="87" t="s">
        <v>356</v>
      </c>
      <c r="D616" s="241">
        <f t="shared" si="40"/>
        <v>603.41726627602202</v>
      </c>
      <c r="E616" s="242">
        <f t="shared" si="42"/>
        <v>427.0449222453924</v>
      </c>
      <c r="F616" s="255">
        <f t="shared" si="41"/>
        <v>341.6359377963139</v>
      </c>
      <c r="G616" s="287">
        <v>6.0608909600802789</v>
      </c>
      <c r="H616" s="297">
        <v>8.5640785402598389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s="6" customFormat="1" ht="15.75" customHeight="1" thickBot="1">
      <c r="A617" s="420" t="s">
        <v>560</v>
      </c>
      <c r="B617" s="75" t="s">
        <v>1155</v>
      </c>
      <c r="C617" s="88" t="s">
        <v>190</v>
      </c>
      <c r="D617" s="241">
        <f t="shared" si="40"/>
        <v>1017.7182972409805</v>
      </c>
      <c r="E617" s="242">
        <f t="shared" si="42"/>
        <v>720.25024042680047</v>
      </c>
      <c r="F617" s="255">
        <f t="shared" si="41"/>
        <v>576.20019234144036</v>
      </c>
      <c r="G617" s="287">
        <v>10.222245819586121</v>
      </c>
      <c r="H617" s="297">
        <v>14.44410015513937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s="6" customFormat="1" ht="15.75" customHeight="1">
      <c r="A618" s="418" t="s">
        <v>1055</v>
      </c>
      <c r="B618" s="76" t="s">
        <v>1156</v>
      </c>
      <c r="C618" s="86" t="s">
        <v>355</v>
      </c>
      <c r="D618" s="241">
        <f t="shared" si="40"/>
        <v>335.03333990071309</v>
      </c>
      <c r="E618" s="242">
        <f t="shared" si="42"/>
        <v>237.10671633659791</v>
      </c>
      <c r="F618" s="255">
        <f t="shared" si="41"/>
        <v>189.68537306927834</v>
      </c>
      <c r="G618" s="287">
        <v>3.3651681093939305</v>
      </c>
      <c r="H618" s="297">
        <v>4.7550045331364306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s="6" customFormat="1" ht="15.75" customHeight="1" thickBot="1">
      <c r="A619" s="419" t="s">
        <v>1056</v>
      </c>
      <c r="B619" s="40" t="s">
        <v>1156</v>
      </c>
      <c r="C619" s="87" t="s">
        <v>356</v>
      </c>
      <c r="D619" s="241">
        <f t="shared" si="40"/>
        <v>491.93600596991763</v>
      </c>
      <c r="E619" s="242">
        <f t="shared" si="42"/>
        <v>348.14842922150609</v>
      </c>
      <c r="F619" s="255">
        <f t="shared" si="41"/>
        <v>278.51874337720488</v>
      </c>
      <c r="G619" s="287">
        <v>4.9411421551156067</v>
      </c>
      <c r="H619" s="297">
        <v>6.9818661602251177</v>
      </c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s="6" customFormat="1" ht="15.75" customHeight="1">
      <c r="A620" s="418" t="s">
        <v>1057</v>
      </c>
      <c r="B620" s="76" t="s">
        <v>1157</v>
      </c>
      <c r="C620" s="86" t="s">
        <v>355</v>
      </c>
      <c r="D620" s="241">
        <f t="shared" si="40"/>
        <v>387.64188087685812</v>
      </c>
      <c r="E620" s="242">
        <f t="shared" si="42"/>
        <v>274.33834948036122</v>
      </c>
      <c r="F620" s="255">
        <f t="shared" si="41"/>
        <v>219.47067958428897</v>
      </c>
      <c r="G620" s="287">
        <v>3.8935829364888455</v>
      </c>
      <c r="H620" s="297">
        <v>5.5016581375132256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s="6" customFormat="1" ht="15.75" customHeight="1" thickBot="1">
      <c r="A621" s="419" t="s">
        <v>1058</v>
      </c>
      <c r="B621" s="40" t="s">
        <v>1157</v>
      </c>
      <c r="C621" s="87" t="s">
        <v>356</v>
      </c>
      <c r="D621" s="241">
        <f t="shared" si="40"/>
        <v>575.92508015990336</v>
      </c>
      <c r="E621" s="242">
        <f t="shared" si="42"/>
        <v>407.58840494225086</v>
      </c>
      <c r="F621" s="255">
        <f t="shared" si="41"/>
        <v>326.07072395380067</v>
      </c>
      <c r="G621" s="287">
        <v>5.7847517913548545</v>
      </c>
      <c r="H621" s="297">
        <v>8.1738920900196472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s="6" customFormat="1" ht="15.75" customHeight="1">
      <c r="A622" s="418" t="s">
        <v>545</v>
      </c>
      <c r="B622" s="37" t="s">
        <v>1158</v>
      </c>
      <c r="C622" s="86">
        <v>20</v>
      </c>
      <c r="D622" s="241">
        <f t="shared" si="40"/>
        <v>307.15015000757819</v>
      </c>
      <c r="E622" s="242">
        <f t="shared" si="42"/>
        <v>217.37348143373632</v>
      </c>
      <c r="F622" s="255">
        <f t="shared" si="41"/>
        <v>173.89878514698904</v>
      </c>
      <c r="G622" s="287">
        <v>3.0851015899115417</v>
      </c>
      <c r="H622" s="297">
        <v>4.3592687106076884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s="6" customFormat="1" ht="15.75" customHeight="1">
      <c r="A623" s="419" t="s">
        <v>546</v>
      </c>
      <c r="B623" s="20" t="s">
        <v>1158</v>
      </c>
      <c r="C623" s="87">
        <v>25</v>
      </c>
      <c r="D623" s="241">
        <f t="shared" si="40"/>
        <v>315.20654738482602</v>
      </c>
      <c r="E623" s="242">
        <f t="shared" si="42"/>
        <v>223.07508094675231</v>
      </c>
      <c r="F623" s="255">
        <f t="shared" si="41"/>
        <v>178.46006475740185</v>
      </c>
      <c r="G623" s="287">
        <v>3.1660222873518435</v>
      </c>
      <c r="H623" s="297">
        <v>4.473610184984282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s="6" customFormat="1" ht="15.75" customHeight="1" thickBot="1">
      <c r="A624" s="421" t="s">
        <v>547</v>
      </c>
      <c r="B624" s="57" t="s">
        <v>1158</v>
      </c>
      <c r="C624" s="89">
        <v>32</v>
      </c>
      <c r="D624" s="241">
        <f t="shared" ref="D624:D638" si="43">H624*$D$2</f>
        <v>332.32639181147812</v>
      </c>
      <c r="E624" s="242">
        <f t="shared" si="42"/>
        <v>235.19097991191151</v>
      </c>
      <c r="F624" s="255">
        <f t="shared" ref="F624:F638" si="44">E624-(E624/100*20)</f>
        <v>188.15278392952922</v>
      </c>
      <c r="G624" s="287">
        <v>3.3379787694124889</v>
      </c>
      <c r="H624" s="297">
        <v>4.7165858180345488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s="6" customFormat="1" ht="15.75" customHeight="1">
      <c r="A625" s="418" t="s">
        <v>770</v>
      </c>
      <c r="B625" s="76" t="s">
        <v>1159</v>
      </c>
      <c r="C625" s="86" t="s">
        <v>774</v>
      </c>
      <c r="D625" s="241">
        <f t="shared" si="43"/>
        <v>690.07753036261283</v>
      </c>
      <c r="E625" s="242">
        <f t="shared" si="42"/>
        <v>488.37532793135557</v>
      </c>
      <c r="F625" s="255">
        <f t="shared" si="44"/>
        <v>390.70026234508447</v>
      </c>
      <c r="G625" s="287">
        <v>6.9313307710622976</v>
      </c>
      <c r="H625" s="297">
        <v>9.7940156823265241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s="6" customFormat="1" ht="15.75" customHeight="1" thickBot="1">
      <c r="A626" s="421" t="s">
        <v>771</v>
      </c>
      <c r="B626" s="77" t="s">
        <v>1159</v>
      </c>
      <c r="C626" s="89" t="s">
        <v>775</v>
      </c>
      <c r="D626" s="241">
        <f t="shared" si="43"/>
        <v>976.91698575430155</v>
      </c>
      <c r="E626" s="242">
        <f t="shared" si="42"/>
        <v>691.37471122812406</v>
      </c>
      <c r="F626" s="255">
        <f t="shared" si="44"/>
        <v>553.0997689824992</v>
      </c>
      <c r="G626" s="287">
        <v>9.8124260915640988</v>
      </c>
      <c r="H626" s="297">
        <v>13.865022200883939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s="6" customFormat="1" ht="15.75" customHeight="1">
      <c r="A627" s="422" t="s">
        <v>772</v>
      </c>
      <c r="B627" s="38" t="s">
        <v>1160</v>
      </c>
      <c r="C627" s="90" t="s">
        <v>774</v>
      </c>
      <c r="D627" s="241">
        <f t="shared" si="43"/>
        <v>701.50953764271651</v>
      </c>
      <c r="E627" s="242">
        <f t="shared" si="42"/>
        <v>496.46588306274856</v>
      </c>
      <c r="F627" s="255">
        <f t="shared" si="44"/>
        <v>397.17270645019886</v>
      </c>
      <c r="G627" s="287">
        <v>7.0461570338359207</v>
      </c>
      <c r="H627" s="297">
        <v>9.9562659421241033</v>
      </c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s="6" customFormat="1" ht="15.75" customHeight="1" thickBot="1">
      <c r="A628" s="420" t="s">
        <v>773</v>
      </c>
      <c r="B628" s="75" t="s">
        <v>1160</v>
      </c>
      <c r="C628" s="88" t="s">
        <v>775</v>
      </c>
      <c r="D628" s="241">
        <f t="shared" si="43"/>
        <v>987.30971964530477</v>
      </c>
      <c r="E628" s="242">
        <f t="shared" si="42"/>
        <v>698.72976134757221</v>
      </c>
      <c r="F628" s="255">
        <f t="shared" si="44"/>
        <v>558.98380907805779</v>
      </c>
      <c r="G628" s="287">
        <v>9.9168136031764824</v>
      </c>
      <c r="H628" s="297">
        <v>14.012522437063554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s="6" customFormat="1" ht="15.75" customHeight="1">
      <c r="A629" s="418" t="s">
        <v>561</v>
      </c>
      <c r="B629" s="37" t="s">
        <v>1161</v>
      </c>
      <c r="C629" s="86">
        <v>20</v>
      </c>
      <c r="D629" s="241">
        <f t="shared" si="43"/>
        <v>26.215223418709005</v>
      </c>
      <c r="E629" s="242">
        <f t="shared" si="42"/>
        <v>18.552796998300003</v>
      </c>
      <c r="F629" s="255">
        <f t="shared" si="44"/>
        <v>14.842237598640002</v>
      </c>
      <c r="G629" s="287">
        <v>0.26331300000000002</v>
      </c>
      <c r="H629" s="297">
        <v>0.37206299000000004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s="6" customFormat="1" ht="15.75" customHeight="1" thickBot="1">
      <c r="A630" s="421" t="s">
        <v>562</v>
      </c>
      <c r="B630" s="57" t="s">
        <v>1161</v>
      </c>
      <c r="C630" s="89">
        <v>25</v>
      </c>
      <c r="D630" s="241">
        <f t="shared" si="43"/>
        <v>46.124169966212015</v>
      </c>
      <c r="E630" s="242">
        <f t="shared" si="42"/>
        <v>32.642573684400006</v>
      </c>
      <c r="F630" s="255">
        <f t="shared" si="44"/>
        <v>26.114058947520004</v>
      </c>
      <c r="G630" s="287">
        <v>0.46328400000000003</v>
      </c>
      <c r="H630" s="297">
        <v>0.65462332000000012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s="6" customFormat="1" ht="15.75" customHeight="1">
      <c r="A631" s="422" t="s">
        <v>588</v>
      </c>
      <c r="B631" s="36" t="s">
        <v>1162</v>
      </c>
      <c r="C631" s="90">
        <v>20</v>
      </c>
      <c r="D631" s="241">
        <f t="shared" si="43"/>
        <v>88.059387904448997</v>
      </c>
      <c r="E631" s="242">
        <f t="shared" si="42"/>
        <v>62.320580736299995</v>
      </c>
      <c r="F631" s="255">
        <f t="shared" si="44"/>
        <v>49.856464589039994</v>
      </c>
      <c r="G631" s="287">
        <v>0.88449299999999986</v>
      </c>
      <c r="H631" s="297">
        <v>1.2497943899999999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s="6" customFormat="1" ht="15.75" customHeight="1" thickBot="1">
      <c r="A632" s="420" t="s">
        <v>589</v>
      </c>
      <c r="B632" s="74" t="s">
        <v>1162</v>
      </c>
      <c r="C632" s="88">
        <v>25</v>
      </c>
      <c r="D632" s="241">
        <f t="shared" si="43"/>
        <v>93.299386077625016</v>
      </c>
      <c r="E632" s="242">
        <f t="shared" si="42"/>
        <v>66.028984087500007</v>
      </c>
      <c r="F632" s="255">
        <f t="shared" si="44"/>
        <v>52.823187270000005</v>
      </c>
      <c r="G632" s="287">
        <v>0.93712499999999999</v>
      </c>
      <c r="H632" s="297">
        <v>1.3241637500000001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s="6" customFormat="1" ht="15.75" customHeight="1">
      <c r="A633" s="418" t="s">
        <v>563</v>
      </c>
      <c r="B633" s="37" t="s">
        <v>1163</v>
      </c>
      <c r="C633" s="86" t="s">
        <v>223</v>
      </c>
      <c r="D633" s="241">
        <f t="shared" si="43"/>
        <v>11.531042491553004</v>
      </c>
      <c r="E633" s="242">
        <f t="shared" si="42"/>
        <v>8.1606434211000014</v>
      </c>
      <c r="F633" s="255">
        <f t="shared" si="44"/>
        <v>6.5285147368800009</v>
      </c>
      <c r="G633" s="287">
        <v>0.11582100000000001</v>
      </c>
      <c r="H633" s="297">
        <v>0.16365583000000003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s="6" customFormat="1" ht="15.75" customHeight="1">
      <c r="A634" s="419" t="s">
        <v>564</v>
      </c>
      <c r="B634" s="20" t="s">
        <v>1163</v>
      </c>
      <c r="C634" s="87">
        <v>25</v>
      </c>
      <c r="D634" s="241">
        <f t="shared" si="43"/>
        <v>14.668948374327002</v>
      </c>
      <c r="E634" s="242">
        <f t="shared" si="42"/>
        <v>10.392153577200002</v>
      </c>
      <c r="F634" s="255">
        <f t="shared" si="44"/>
        <v>8.3137228617600023</v>
      </c>
      <c r="G634" s="287">
        <v>0.14749200000000001</v>
      </c>
      <c r="H634" s="297">
        <v>0.20819097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s="6" customFormat="1" ht="15.75" customHeight="1">
      <c r="A635" s="419" t="s">
        <v>565</v>
      </c>
      <c r="B635" s="20" t="s">
        <v>1163</v>
      </c>
      <c r="C635" s="87">
        <v>32</v>
      </c>
      <c r="D635" s="241">
        <f t="shared" si="43"/>
        <v>31.455221591885007</v>
      </c>
      <c r="E635" s="242">
        <f t="shared" si="42"/>
        <v>22.261200349500001</v>
      </c>
      <c r="F635" s="255">
        <f t="shared" si="44"/>
        <v>17.808960279600001</v>
      </c>
      <c r="G635" s="287">
        <v>0.31594499999999998</v>
      </c>
      <c r="H635" s="297">
        <v>0.44643235000000003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s="6" customFormat="1" ht="15.75" customHeight="1" thickBot="1">
      <c r="A636" s="421" t="s">
        <v>590</v>
      </c>
      <c r="B636" s="57" t="s">
        <v>1163</v>
      </c>
      <c r="C636" s="89">
        <v>40</v>
      </c>
      <c r="D636" s="241">
        <f t="shared" si="43"/>
        <v>37.746265910262004</v>
      </c>
      <c r="E636" s="242">
        <f t="shared" si="42"/>
        <v>26.713440419400001</v>
      </c>
      <c r="F636" s="255">
        <f t="shared" si="44"/>
        <v>21.370752335520002</v>
      </c>
      <c r="G636" s="287">
        <v>0.37913399999999997</v>
      </c>
      <c r="H636" s="297">
        <v>0.53571882000000004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s="6" customFormat="1" ht="15.75" customHeight="1">
      <c r="A637" s="422" t="s">
        <v>566</v>
      </c>
      <c r="B637" s="39" t="s">
        <v>1164</v>
      </c>
      <c r="C637" s="90" t="s">
        <v>287</v>
      </c>
      <c r="D637" s="241">
        <f t="shared" si="43"/>
        <v>25.16417727350801</v>
      </c>
      <c r="E637" s="242">
        <f t="shared" si="42"/>
        <v>17.808960279600004</v>
      </c>
      <c r="F637" s="255">
        <f t="shared" si="44"/>
        <v>14.247168223680003</v>
      </c>
      <c r="G637" s="287">
        <v>0.25275600000000004</v>
      </c>
      <c r="H637" s="297">
        <v>0.35714588000000008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s="6" customFormat="1" ht="15.75" customHeight="1" thickBot="1">
      <c r="A638" s="421" t="s">
        <v>567</v>
      </c>
      <c r="B638" s="42" t="s">
        <v>1164</v>
      </c>
      <c r="C638" s="89" t="s">
        <v>289</v>
      </c>
      <c r="D638" s="241">
        <f t="shared" si="43"/>
        <v>30.404175446684004</v>
      </c>
      <c r="E638" s="242">
        <f t="shared" si="42"/>
        <v>21.517363630800002</v>
      </c>
      <c r="F638" s="255">
        <f t="shared" si="44"/>
        <v>17.213890904640003</v>
      </c>
      <c r="G638" s="292">
        <v>0.30538799999999999</v>
      </c>
      <c r="H638" s="302">
        <v>0.43151524000000002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s="6" customFormat="1" ht="25.5" customHeight="1">
      <c r="A639" s="429"/>
      <c r="D639" s="238"/>
      <c r="E639" s="238"/>
      <c r="F639" s="238"/>
      <c r="G639" s="293"/>
      <c r="H639" s="293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23" s="6" customFormat="1" ht="15">
      <c r="A640" s="430" t="s">
        <v>1255</v>
      </c>
      <c r="B640" s="377"/>
      <c r="C640" s="378"/>
      <c r="D640" s="238"/>
      <c r="E640" s="238"/>
      <c r="F640" s="238"/>
      <c r="G640" s="293"/>
      <c r="H640" s="293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6" customFormat="1" ht="44.25" customHeight="1">
      <c r="A641" s="453" t="s">
        <v>1257</v>
      </c>
      <c r="B641" s="453"/>
      <c r="C641" s="453"/>
      <c r="D641" s="238"/>
      <c r="E641" s="238"/>
      <c r="F641" s="238"/>
      <c r="G641" s="293"/>
      <c r="H641" s="293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6" customFormat="1" ht="39.75" customHeight="1">
      <c r="A642" s="454" t="s">
        <v>1256</v>
      </c>
      <c r="B642" s="454"/>
      <c r="C642" s="454"/>
      <c r="D642" s="238"/>
      <c r="E642" s="238"/>
      <c r="F642" s="238"/>
      <c r="G642" s="293"/>
      <c r="H642" s="293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6" customFormat="1">
      <c r="A643" s="431"/>
      <c r="B643" s="10"/>
      <c r="C643" s="11"/>
      <c r="D643" s="238"/>
      <c r="E643" s="238"/>
      <c r="F643" s="238"/>
      <c r="G643" s="293"/>
      <c r="H643" s="293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>
      <c r="A644" s="431"/>
      <c r="B644" s="12"/>
      <c r="C644" s="11"/>
    </row>
    <row r="645" spans="1:18">
      <c r="B645" s="2"/>
    </row>
    <row r="646" spans="1:18">
      <c r="B646" s="2"/>
    </row>
    <row r="647" spans="1:18">
      <c r="B647" s="2"/>
    </row>
    <row r="648" spans="1:18">
      <c r="B648" s="2"/>
    </row>
    <row r="649" spans="1:18">
      <c r="B649" s="2"/>
    </row>
    <row r="650" spans="1:18">
      <c r="B650" s="2"/>
    </row>
    <row r="651" spans="1:18">
      <c r="B651" s="2"/>
    </row>
    <row r="652" spans="1:18">
      <c r="B652" s="2"/>
    </row>
    <row r="653" spans="1:18">
      <c r="B653" s="2"/>
    </row>
    <row r="654" spans="1:18">
      <c r="B654" s="2"/>
    </row>
    <row r="655" spans="1:18">
      <c r="B655" s="2"/>
    </row>
    <row r="656" spans="1:18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</sheetData>
  <mergeCells count="11">
    <mergeCell ref="A641:C641"/>
    <mergeCell ref="A642:C642"/>
    <mergeCell ref="A499:C499"/>
    <mergeCell ref="A405:C405"/>
    <mergeCell ref="A1:H1"/>
    <mergeCell ref="A4:C4"/>
    <mergeCell ref="A372:C372"/>
    <mergeCell ref="A397:C397"/>
    <mergeCell ref="A431:C431"/>
    <mergeCell ref="B2:C2"/>
    <mergeCell ref="D2:E2"/>
  </mergeCells>
  <phoneticPr fontId="0" type="noConversion"/>
  <printOptions horizontalCentered="1"/>
  <pageMargins left="0" right="0" top="0" bottom="0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Q143"/>
  <sheetViews>
    <sheetView zoomScale="85" zoomScaleNormal="85" workbookViewId="0">
      <selection activeCell="P86" sqref="P86"/>
    </sheetView>
  </sheetViews>
  <sheetFormatPr defaultRowHeight="12.75"/>
  <cols>
    <col min="1" max="1" width="9.140625" style="101"/>
    <col min="2" max="2" width="20.7109375" style="101" customWidth="1"/>
    <col min="3" max="4" width="7.7109375" style="101" customWidth="1"/>
    <col min="5" max="5" width="9.5703125" style="101" customWidth="1"/>
    <col min="6" max="6" width="8.7109375" style="103" customWidth="1"/>
    <col min="7" max="7" width="13.140625" style="102" customWidth="1"/>
    <col min="8" max="8" width="13.42578125" style="264" customWidth="1"/>
    <col min="9" max="9" width="1.7109375" style="101" customWidth="1"/>
    <col min="10" max="10" width="15.28515625" style="101" customWidth="1"/>
    <col min="11" max="13" width="7.7109375" style="101" customWidth="1"/>
    <col min="14" max="14" width="15.5703125" style="101" customWidth="1"/>
    <col min="15" max="15" width="9.140625" style="102"/>
    <col min="16" max="16" width="13" style="184" customWidth="1"/>
    <col min="17" max="17" width="13.42578125" style="184" customWidth="1"/>
    <col min="18" max="16384" width="9.140625" style="101"/>
  </cols>
  <sheetData>
    <row r="1" spans="2:17">
      <c r="F1" s="101"/>
      <c r="G1" s="101"/>
      <c r="H1" s="263"/>
    </row>
    <row r="2" spans="2:17" ht="12.75" customHeight="1">
      <c r="B2" s="500" t="s">
        <v>798</v>
      </c>
      <c r="C2" s="500"/>
      <c r="D2" s="500"/>
      <c r="E2" s="500"/>
      <c r="F2" s="500"/>
      <c r="G2" s="281"/>
      <c r="H2" s="279"/>
      <c r="J2" s="501" t="s">
        <v>799</v>
      </c>
      <c r="K2" s="501"/>
      <c r="L2" s="501"/>
      <c r="M2" s="501"/>
      <c r="N2" s="501"/>
      <c r="O2" s="501"/>
      <c r="P2" s="275"/>
      <c r="Q2" s="275"/>
    </row>
    <row r="3" spans="2:17" ht="12.75" customHeight="1">
      <c r="B3" s="501" t="s">
        <v>800</v>
      </c>
      <c r="C3" s="501"/>
      <c r="D3" s="501"/>
      <c r="E3" s="501"/>
      <c r="F3" s="501"/>
      <c r="G3" s="282"/>
      <c r="H3" s="283"/>
      <c r="J3" s="501" t="s">
        <v>801</v>
      </c>
      <c r="K3" s="501"/>
      <c r="L3" s="501"/>
      <c r="M3" s="501"/>
      <c r="N3" s="501"/>
      <c r="O3" s="501"/>
      <c r="P3" s="275"/>
      <c r="Q3" s="275"/>
    </row>
    <row r="4" spans="2:17" ht="12.75" customHeight="1">
      <c r="B4" s="500" t="s">
        <v>802</v>
      </c>
      <c r="C4" s="500"/>
      <c r="D4" s="500"/>
      <c r="E4" s="500"/>
      <c r="F4" s="500"/>
      <c r="G4" s="281"/>
      <c r="H4" s="279"/>
      <c r="J4" s="500" t="s">
        <v>803</v>
      </c>
      <c r="K4" s="500"/>
      <c r="L4" s="500"/>
      <c r="M4" s="500"/>
      <c r="N4" s="500"/>
      <c r="O4" s="500"/>
      <c r="P4" s="275"/>
      <c r="Q4" s="275"/>
    </row>
    <row r="5" spans="2:17" ht="13.5" thickBot="1"/>
    <row r="6" spans="2:17">
      <c r="B6" s="104"/>
      <c r="C6" s="105" t="s">
        <v>804</v>
      </c>
      <c r="D6" s="106"/>
      <c r="E6" s="106"/>
      <c r="F6" s="107"/>
      <c r="G6" s="109"/>
      <c r="J6" s="104"/>
      <c r="K6" s="105" t="s">
        <v>805</v>
      </c>
      <c r="L6" s="106"/>
      <c r="M6" s="106"/>
      <c r="N6" s="106"/>
      <c r="O6" s="108"/>
      <c r="P6" s="185"/>
    </row>
    <row r="7" spans="2:17">
      <c r="B7" s="110"/>
      <c r="C7" s="111" t="s">
        <v>806</v>
      </c>
      <c r="F7" s="112"/>
      <c r="G7" s="113"/>
      <c r="H7" s="263"/>
      <c r="J7" s="110"/>
      <c r="K7" s="111" t="s">
        <v>807</v>
      </c>
      <c r="P7" s="186"/>
    </row>
    <row r="8" spans="2:17">
      <c r="B8" s="110"/>
      <c r="C8" s="101" t="s">
        <v>808</v>
      </c>
      <c r="G8" s="114"/>
      <c r="J8" s="110"/>
      <c r="K8" s="101" t="s">
        <v>809</v>
      </c>
      <c r="P8" s="186"/>
    </row>
    <row r="9" spans="2:17">
      <c r="B9" s="110"/>
      <c r="C9" s="101" t="s">
        <v>810</v>
      </c>
      <c r="G9" s="114"/>
      <c r="J9" s="110"/>
      <c r="K9" s="101" t="s">
        <v>811</v>
      </c>
      <c r="P9" s="186"/>
    </row>
    <row r="10" spans="2:17">
      <c r="B10" s="110"/>
      <c r="C10" s="101" t="s">
        <v>812</v>
      </c>
      <c r="G10" s="114"/>
      <c r="J10" s="110"/>
      <c r="K10" s="101" t="s">
        <v>813</v>
      </c>
      <c r="P10" s="186"/>
    </row>
    <row r="11" spans="2:17" ht="13.5" thickBot="1">
      <c r="B11" s="110"/>
      <c r="G11" s="114"/>
      <c r="J11" s="115"/>
      <c r="K11" s="116" t="s">
        <v>814</v>
      </c>
      <c r="L11" s="117"/>
      <c r="M11" s="117"/>
      <c r="N11" s="117"/>
      <c r="O11" s="118" t="s">
        <v>815</v>
      </c>
      <c r="P11" s="120" t="s">
        <v>1059</v>
      </c>
      <c r="Q11" s="261"/>
    </row>
    <row r="12" spans="2:17" ht="13.5" thickBot="1">
      <c r="B12" s="115"/>
      <c r="C12" s="121" t="s">
        <v>814</v>
      </c>
      <c r="D12" s="117"/>
      <c r="E12" s="117"/>
      <c r="F12" s="122" t="s">
        <v>815</v>
      </c>
      <c r="G12" s="120" t="s">
        <v>1059</v>
      </c>
      <c r="H12" s="265"/>
      <c r="J12" s="123" t="s">
        <v>816</v>
      </c>
      <c r="O12" s="487" t="s">
        <v>817</v>
      </c>
      <c r="P12" s="488">
        <v>230.25</v>
      </c>
      <c r="Q12" s="469">
        <f>(P12-(P12/100*20))*'ППР WAVIN Ekoplastik'!$D$2</f>
        <v>12978.566220000001</v>
      </c>
    </row>
    <row r="13" spans="2:17" ht="13.5" thickBot="1">
      <c r="B13" s="123" t="s">
        <v>818</v>
      </c>
      <c r="F13" s="487" t="s">
        <v>819</v>
      </c>
      <c r="G13" s="488">
        <v>168.38</v>
      </c>
      <c r="H13" s="469">
        <f>(G13-(G13/100*20))*'ППР WAVIN Ekoplastik'!$D$2</f>
        <v>9491.122606400002</v>
      </c>
      <c r="J13" s="124" t="s">
        <v>820</v>
      </c>
      <c r="K13" s="125"/>
      <c r="L13" s="125"/>
      <c r="M13" s="125"/>
      <c r="N13" s="125"/>
      <c r="O13" s="486"/>
      <c r="P13" s="475"/>
      <c r="Q13" s="471"/>
    </row>
    <row r="14" spans="2:17" ht="13.5" thickBot="1">
      <c r="B14" s="124" t="s">
        <v>821</v>
      </c>
      <c r="C14" s="125"/>
      <c r="D14" s="125"/>
      <c r="E14" s="125"/>
      <c r="F14" s="492"/>
      <c r="G14" s="475"/>
      <c r="H14" s="471"/>
      <c r="J14" s="126" t="s">
        <v>822</v>
      </c>
      <c r="K14" s="127"/>
      <c r="L14" s="127"/>
      <c r="M14" s="127"/>
      <c r="N14" s="127"/>
      <c r="O14" s="479" t="s">
        <v>823</v>
      </c>
      <c r="P14" s="475">
        <v>307.58</v>
      </c>
      <c r="Q14" s="469">
        <f>(P14-(P14/100*20))*'ППР WAVIN Ekoplastik'!$D$2</f>
        <v>17337.447982400001</v>
      </c>
    </row>
    <row r="15" spans="2:17">
      <c r="B15" s="126" t="s">
        <v>824</v>
      </c>
      <c r="C15" s="127"/>
      <c r="D15" s="127"/>
      <c r="E15" s="127"/>
      <c r="F15" s="497" t="s">
        <v>825</v>
      </c>
      <c r="G15" s="475">
        <v>321.52999999999997</v>
      </c>
      <c r="H15" s="469">
        <f>(G15-(G15/100*20))*'ППР WAVIN Ekoplastik'!$D$2</f>
        <v>18123.7715384</v>
      </c>
      <c r="J15" s="110" t="s">
        <v>826</v>
      </c>
      <c r="O15" s="486"/>
      <c r="P15" s="475"/>
      <c r="Q15" s="470"/>
    </row>
    <row r="16" spans="2:17">
      <c r="B16" s="110" t="s">
        <v>827</v>
      </c>
      <c r="F16" s="498"/>
      <c r="G16" s="475"/>
      <c r="H16" s="470"/>
      <c r="J16" s="110" t="s">
        <v>828</v>
      </c>
      <c r="O16" s="486"/>
      <c r="P16" s="475"/>
      <c r="Q16" s="470">
        <f>(P16-(P16/100*15))*'ППР WAVIN Ekoplastik'!$D$2</f>
        <v>0</v>
      </c>
    </row>
    <row r="17" spans="2:17" ht="13.5" thickBot="1">
      <c r="B17" s="110" t="s">
        <v>829</v>
      </c>
      <c r="F17" s="498"/>
      <c r="G17" s="475"/>
      <c r="H17" s="470">
        <f>(G17-(G17/100*15))*'ППР WAVIN Ekoplastik'!$D$2</f>
        <v>0</v>
      </c>
      <c r="J17" s="124" t="s">
        <v>830</v>
      </c>
      <c r="K17" s="125"/>
      <c r="L17" s="125"/>
      <c r="M17" s="125"/>
      <c r="N17" s="125"/>
      <c r="O17" s="486"/>
      <c r="P17" s="475"/>
      <c r="Q17" s="471"/>
    </row>
    <row r="18" spans="2:17" ht="13.5" thickBot="1">
      <c r="B18" s="115" t="s">
        <v>831</v>
      </c>
      <c r="C18" s="117"/>
      <c r="D18" s="117"/>
      <c r="E18" s="117"/>
      <c r="F18" s="499"/>
      <c r="G18" s="476"/>
      <c r="H18" s="471"/>
      <c r="J18" s="126" t="s">
        <v>832</v>
      </c>
      <c r="K18" s="127"/>
      <c r="L18" s="127"/>
      <c r="M18" s="127"/>
      <c r="N18" s="127"/>
      <c r="O18" s="479" t="s">
        <v>833</v>
      </c>
      <c r="P18" s="475">
        <v>420.23</v>
      </c>
      <c r="Q18" s="469">
        <f>(P18-(P18/100*20))*'ППР WAVIN Ekoplastik'!$D$2</f>
        <v>23687.222074400004</v>
      </c>
    </row>
    <row r="19" spans="2:17" ht="13.5" thickBot="1">
      <c r="J19" s="110" t="s">
        <v>834</v>
      </c>
      <c r="O19" s="486"/>
      <c r="P19" s="475"/>
      <c r="Q19" s="470"/>
    </row>
    <row r="20" spans="2:17">
      <c r="B20" s="104"/>
      <c r="C20" s="105" t="s">
        <v>835</v>
      </c>
      <c r="D20" s="106"/>
      <c r="E20" s="106"/>
      <c r="F20" s="107"/>
      <c r="G20" s="109"/>
      <c r="J20" s="110" t="s">
        <v>828</v>
      </c>
      <c r="O20" s="486"/>
      <c r="P20" s="475"/>
      <c r="Q20" s="470">
        <f>(P20-(P20/100*15))*'ППР WAVIN Ekoplastik'!$D$2</f>
        <v>0</v>
      </c>
    </row>
    <row r="21" spans="2:17" ht="13.5" thickBot="1">
      <c r="B21" s="110"/>
      <c r="C21" s="111" t="s">
        <v>836</v>
      </c>
      <c r="G21" s="114"/>
      <c r="J21" s="124" t="s">
        <v>831</v>
      </c>
      <c r="K21" s="125"/>
      <c r="L21" s="125"/>
      <c r="M21" s="125"/>
      <c r="N21" s="125"/>
      <c r="O21" s="486"/>
      <c r="P21" s="475"/>
      <c r="Q21" s="471"/>
    </row>
    <row r="22" spans="2:17">
      <c r="B22" s="110"/>
      <c r="C22" s="101" t="s">
        <v>837</v>
      </c>
      <c r="G22" s="114"/>
      <c r="J22" s="126" t="s">
        <v>838</v>
      </c>
      <c r="K22" s="127"/>
      <c r="L22" s="127"/>
      <c r="M22" s="127"/>
      <c r="N22" s="127"/>
      <c r="O22" s="479" t="s">
        <v>839</v>
      </c>
      <c r="P22" s="475">
        <v>447.23</v>
      </c>
      <c r="Q22" s="469">
        <f>(P22-(P22/100*20))*'ППР WAVIN Ekoplastik'!$D$2</f>
        <v>25209.138634400002</v>
      </c>
    </row>
    <row r="23" spans="2:17">
      <c r="B23" s="110"/>
      <c r="C23" s="101" t="s">
        <v>811</v>
      </c>
      <c r="G23" s="114"/>
      <c r="J23" s="110" t="s">
        <v>840</v>
      </c>
      <c r="O23" s="486"/>
      <c r="P23" s="475"/>
      <c r="Q23" s="470"/>
    </row>
    <row r="24" spans="2:17" ht="13.5" thickBot="1">
      <c r="B24" s="115"/>
      <c r="C24" s="117"/>
      <c r="D24" s="117"/>
      <c r="E24" s="117"/>
      <c r="F24" s="128"/>
      <c r="G24" s="130"/>
      <c r="J24" s="110" t="s">
        <v>841</v>
      </c>
      <c r="O24" s="486"/>
      <c r="P24" s="475"/>
      <c r="Q24" s="470">
        <f>(P24-(P24/100*15))*'ППР WAVIN Ekoplastik'!$D$2</f>
        <v>0</v>
      </c>
    </row>
    <row r="25" spans="2:17" ht="13.5" thickBot="1">
      <c r="B25" s="110"/>
      <c r="C25" s="131" t="s">
        <v>814</v>
      </c>
      <c r="F25" s="122" t="s">
        <v>815</v>
      </c>
      <c r="G25" s="120" t="s">
        <v>1059</v>
      </c>
      <c r="H25" s="265"/>
      <c r="J25" s="115" t="s">
        <v>842</v>
      </c>
      <c r="K25" s="117"/>
      <c r="L25" s="117"/>
      <c r="M25" s="117"/>
      <c r="N25" s="117"/>
      <c r="O25" s="490"/>
      <c r="P25" s="476"/>
      <c r="Q25" s="471"/>
    </row>
    <row r="26" spans="2:17" ht="13.5" thickBot="1">
      <c r="B26" s="126" t="s">
        <v>843</v>
      </c>
      <c r="C26" s="127"/>
      <c r="D26" s="127"/>
      <c r="E26" s="127"/>
      <c r="F26" s="487" t="s">
        <v>844</v>
      </c>
      <c r="G26" s="488">
        <v>196.8</v>
      </c>
      <c r="H26" s="469">
        <f>(G26-(G26/100*20))*'ППР WAVIN Ekoplastik'!$D$2</f>
        <v>11093.080704</v>
      </c>
    </row>
    <row r="27" spans="2:17" ht="13.5" thickBot="1">
      <c r="B27" s="124" t="s">
        <v>821</v>
      </c>
      <c r="C27" s="125"/>
      <c r="D27" s="125"/>
      <c r="E27" s="125"/>
      <c r="F27" s="492"/>
      <c r="G27" s="475"/>
      <c r="H27" s="471"/>
      <c r="J27" s="132"/>
      <c r="K27" s="133" t="s">
        <v>845</v>
      </c>
      <c r="L27" s="134"/>
      <c r="M27" s="134"/>
      <c r="N27" s="134"/>
      <c r="O27" s="135"/>
      <c r="P27" s="185"/>
    </row>
    <row r="28" spans="2:17">
      <c r="B28" s="126" t="s">
        <v>846</v>
      </c>
      <c r="C28" s="127"/>
      <c r="D28" s="127"/>
      <c r="E28" s="127"/>
      <c r="F28" s="479" t="s">
        <v>847</v>
      </c>
      <c r="G28" s="475">
        <v>290.25</v>
      </c>
      <c r="H28" s="472">
        <f>(G28-(G28/100*20))*'ППР WAVIN Ekoplastik'!$D$2</f>
        <v>16360.60302</v>
      </c>
      <c r="J28" s="110"/>
      <c r="K28" s="111" t="s">
        <v>848</v>
      </c>
      <c r="O28" s="101"/>
      <c r="P28" s="186"/>
    </row>
    <row r="29" spans="2:17">
      <c r="B29" s="110" t="s">
        <v>849</v>
      </c>
      <c r="F29" s="492"/>
      <c r="G29" s="475"/>
      <c r="H29" s="473"/>
      <c r="J29" s="136"/>
      <c r="K29" s="137" t="s">
        <v>850</v>
      </c>
      <c r="L29" s="137"/>
      <c r="M29" s="137"/>
      <c r="N29" s="137"/>
      <c r="O29" s="138"/>
      <c r="P29" s="186"/>
    </row>
    <row r="30" spans="2:17" ht="13.5" thickBot="1">
      <c r="B30" s="115" t="s">
        <v>851</v>
      </c>
      <c r="C30" s="117"/>
      <c r="D30" s="117"/>
      <c r="E30" s="117"/>
      <c r="F30" s="493"/>
      <c r="G30" s="476"/>
      <c r="H30" s="474"/>
      <c r="J30" s="136"/>
      <c r="K30" s="137" t="s">
        <v>852</v>
      </c>
      <c r="L30" s="137"/>
      <c r="M30" s="137"/>
      <c r="N30" s="137"/>
      <c r="O30" s="138"/>
      <c r="P30" s="186"/>
    </row>
    <row r="31" spans="2:17" ht="13.5" thickBot="1">
      <c r="J31" s="136"/>
      <c r="K31" s="101" t="s">
        <v>813</v>
      </c>
      <c r="L31" s="137"/>
      <c r="M31" s="137"/>
      <c r="N31" s="137"/>
      <c r="O31" s="138"/>
      <c r="P31" s="186"/>
    </row>
    <row r="32" spans="2:17" ht="13.5" thickBot="1">
      <c r="B32" s="104"/>
      <c r="C32" s="105" t="s">
        <v>853</v>
      </c>
      <c r="D32" s="106"/>
      <c r="E32" s="106"/>
      <c r="F32" s="107"/>
      <c r="G32" s="109"/>
      <c r="J32" s="139"/>
      <c r="K32" s="116" t="s">
        <v>814</v>
      </c>
      <c r="L32" s="140"/>
      <c r="M32" s="140"/>
      <c r="N32" s="140"/>
      <c r="O32" s="141" t="s">
        <v>815</v>
      </c>
      <c r="P32" s="120" t="s">
        <v>1059</v>
      </c>
      <c r="Q32" s="261"/>
    </row>
    <row r="33" spans="2:17">
      <c r="B33" s="110"/>
      <c r="C33" s="111" t="s">
        <v>854</v>
      </c>
      <c r="G33" s="114"/>
      <c r="J33" s="142" t="s">
        <v>855</v>
      </c>
      <c r="K33" s="137"/>
      <c r="L33" s="137"/>
      <c r="M33" s="137"/>
      <c r="N33" s="137"/>
      <c r="O33" s="491" t="s">
        <v>856</v>
      </c>
      <c r="P33" s="488">
        <v>254.7</v>
      </c>
      <c r="Q33" s="469">
        <f>(P33-(P33/100*20))*'ППР WAVIN Ekoplastik'!$D$2</f>
        <v>14356.746216000001</v>
      </c>
    </row>
    <row r="34" spans="2:17" ht="13.5" thickBot="1">
      <c r="B34" s="110"/>
      <c r="C34" s="101" t="s">
        <v>857</v>
      </c>
      <c r="F34" s="112"/>
      <c r="G34" s="113"/>
      <c r="H34" s="263"/>
      <c r="J34" s="143" t="s">
        <v>858</v>
      </c>
      <c r="K34" s="144"/>
      <c r="L34" s="144"/>
      <c r="M34" s="144"/>
      <c r="N34" s="144"/>
      <c r="O34" s="486"/>
      <c r="P34" s="475"/>
      <c r="Q34" s="471"/>
    </row>
    <row r="35" spans="2:17">
      <c r="B35" s="110"/>
      <c r="C35" s="101" t="s">
        <v>852</v>
      </c>
      <c r="G35" s="114"/>
      <c r="J35" s="145" t="s">
        <v>859</v>
      </c>
      <c r="K35" s="146"/>
      <c r="L35" s="146"/>
      <c r="M35" s="146"/>
      <c r="N35" s="146"/>
      <c r="O35" s="489" t="s">
        <v>860</v>
      </c>
      <c r="P35" s="475">
        <v>339.45</v>
      </c>
      <c r="Q35" s="469">
        <f>(P35-(P35/100*20))*'ППР WAVIN Ekoplastik'!$D$2</f>
        <v>19133.873196</v>
      </c>
    </row>
    <row r="36" spans="2:17">
      <c r="B36" s="110"/>
      <c r="G36" s="114"/>
      <c r="J36" s="136" t="s">
        <v>861</v>
      </c>
      <c r="K36" s="137"/>
      <c r="L36" s="137"/>
      <c r="M36" s="137"/>
      <c r="N36" s="137"/>
      <c r="O36" s="486"/>
      <c r="P36" s="475"/>
      <c r="Q36" s="470">
        <f>(P36-(P36/100*15))*'ППР WAVIN Ekoplastik'!$D$2</f>
        <v>0</v>
      </c>
    </row>
    <row r="37" spans="2:17" ht="13.5" thickBot="1">
      <c r="B37" s="115"/>
      <c r="C37" s="121" t="s">
        <v>814</v>
      </c>
      <c r="D37" s="117"/>
      <c r="E37" s="117"/>
      <c r="F37" s="122" t="s">
        <v>815</v>
      </c>
      <c r="G37" s="120" t="s">
        <v>1059</v>
      </c>
      <c r="H37" s="265"/>
      <c r="J37" s="143" t="s">
        <v>862</v>
      </c>
      <c r="K37" s="144"/>
      <c r="L37" s="144"/>
      <c r="M37" s="144"/>
      <c r="N37" s="144"/>
      <c r="O37" s="486"/>
      <c r="P37" s="475"/>
      <c r="Q37" s="471">
        <f>(P37-(P37/100*15))*'ППР WAVIN Ekoplastik'!$D$2</f>
        <v>0</v>
      </c>
    </row>
    <row r="38" spans="2:17">
      <c r="B38" s="123" t="s">
        <v>863</v>
      </c>
      <c r="F38" s="487" t="s">
        <v>864</v>
      </c>
      <c r="G38" s="488">
        <v>206.48</v>
      </c>
      <c r="H38" s="469">
        <f>(G38-(G38/100*20))*'ППР WAVIN Ekoplastik'!$D$2</f>
        <v>11638.7159744</v>
      </c>
      <c r="J38" s="145" t="s">
        <v>865</v>
      </c>
      <c r="K38" s="146"/>
      <c r="L38" s="146"/>
      <c r="M38" s="146"/>
      <c r="N38" s="146"/>
      <c r="O38" s="489" t="s">
        <v>866</v>
      </c>
      <c r="P38" s="475">
        <v>467.85</v>
      </c>
      <c r="Q38" s="469">
        <f>(P38-(P38/100*20))*'ППР WAVIN Ekoplastik'!$D$2</f>
        <v>26371.431948000005</v>
      </c>
    </row>
    <row r="39" spans="2:17" ht="13.5" thickBot="1">
      <c r="B39" s="124" t="s">
        <v>867</v>
      </c>
      <c r="C39" s="125"/>
      <c r="D39" s="125"/>
      <c r="E39" s="125"/>
      <c r="F39" s="492"/>
      <c r="G39" s="475"/>
      <c r="H39" s="471"/>
      <c r="J39" s="136" t="s">
        <v>868</v>
      </c>
      <c r="K39" s="137"/>
      <c r="L39" s="137"/>
      <c r="M39" s="137"/>
      <c r="N39" s="137"/>
      <c r="O39" s="486"/>
      <c r="P39" s="475"/>
      <c r="Q39" s="470">
        <f>(P39-(P39/100*15))*'ППР WAVIN Ekoplastik'!$D$2</f>
        <v>0</v>
      </c>
    </row>
    <row r="40" spans="2:17" ht="13.5" thickBot="1">
      <c r="B40" s="126" t="s">
        <v>869</v>
      </c>
      <c r="C40" s="127"/>
      <c r="D40" s="127"/>
      <c r="E40" s="127"/>
      <c r="F40" s="479" t="s">
        <v>870</v>
      </c>
      <c r="G40" s="475">
        <v>303.45</v>
      </c>
      <c r="H40" s="469">
        <f>(G40-(G40/100*20))*'ППР WAVIN Ekoplastik'!$D$2</f>
        <v>17104.651116000001</v>
      </c>
      <c r="J40" s="139" t="s">
        <v>871</v>
      </c>
      <c r="K40" s="140"/>
      <c r="L40" s="140"/>
      <c r="M40" s="140"/>
      <c r="N40" s="140"/>
      <c r="O40" s="490"/>
      <c r="P40" s="476"/>
      <c r="Q40" s="471">
        <f>(P40-(P40/100*15))*'ППР WAVIN Ekoplastik'!$D$2</f>
        <v>0</v>
      </c>
    </row>
    <row r="41" spans="2:17" ht="13.5" thickBot="1">
      <c r="B41" s="110" t="s">
        <v>872</v>
      </c>
      <c r="F41" s="492"/>
      <c r="G41" s="475"/>
      <c r="H41" s="470"/>
    </row>
    <row r="42" spans="2:17" ht="13.5" thickBot="1">
      <c r="B42" s="115" t="s">
        <v>851</v>
      </c>
      <c r="C42" s="117"/>
      <c r="D42" s="117"/>
      <c r="E42" s="117"/>
      <c r="F42" s="493"/>
      <c r="G42" s="476"/>
      <c r="H42" s="471"/>
      <c r="J42" s="104"/>
      <c r="K42" s="105" t="s">
        <v>873</v>
      </c>
      <c r="L42" s="106"/>
      <c r="M42" s="106"/>
      <c r="N42" s="106"/>
      <c r="O42" s="108"/>
      <c r="P42" s="185"/>
    </row>
    <row r="43" spans="2:17">
      <c r="J43" s="110"/>
      <c r="K43" s="111" t="s">
        <v>874</v>
      </c>
      <c r="O43" s="101"/>
      <c r="P43" s="186"/>
    </row>
    <row r="44" spans="2:17">
      <c r="B44" s="147" t="s">
        <v>875</v>
      </c>
      <c r="C44" s="148"/>
      <c r="D44" s="148"/>
      <c r="E44" s="148"/>
      <c r="F44" s="149"/>
      <c r="G44" s="150"/>
      <c r="H44" s="266"/>
      <c r="J44" s="110"/>
      <c r="K44" s="101" t="s">
        <v>876</v>
      </c>
      <c r="P44" s="186"/>
    </row>
    <row r="45" spans="2:17" ht="13.5" thickBot="1">
      <c r="B45" s="477" t="s">
        <v>877</v>
      </c>
      <c r="C45" s="494"/>
      <c r="D45" s="494"/>
      <c r="E45" s="494"/>
      <c r="F45" s="494"/>
      <c r="G45" s="151"/>
      <c r="H45" s="267"/>
      <c r="J45" s="110"/>
      <c r="K45" s="101" t="s">
        <v>878</v>
      </c>
      <c r="P45" s="186"/>
    </row>
    <row r="46" spans="2:17" ht="13.5" thickBot="1">
      <c r="B46" s="104"/>
      <c r="C46" s="495"/>
      <c r="D46" s="496"/>
      <c r="E46" s="152"/>
      <c r="F46" s="481" t="s">
        <v>879</v>
      </c>
      <c r="G46" s="482"/>
      <c r="H46" s="265"/>
      <c r="J46" s="110"/>
      <c r="K46" s="101" t="s">
        <v>813</v>
      </c>
      <c r="P46" s="186"/>
    </row>
    <row r="47" spans="2:17" ht="13.5" thickBot="1">
      <c r="B47" s="110"/>
      <c r="C47" s="119"/>
      <c r="D47" s="119"/>
      <c r="F47" s="153" t="s">
        <v>880</v>
      </c>
      <c r="G47" s="120" t="s">
        <v>1059</v>
      </c>
      <c r="H47" s="265"/>
      <c r="J47" s="115"/>
      <c r="K47" s="116" t="s">
        <v>814</v>
      </c>
      <c r="L47" s="117"/>
      <c r="M47" s="117"/>
      <c r="N47" s="117"/>
      <c r="O47" s="119" t="s">
        <v>815</v>
      </c>
      <c r="P47" s="120" t="s">
        <v>1059</v>
      </c>
      <c r="Q47" s="261"/>
    </row>
    <row r="48" spans="2:17" ht="13.5" thickBot="1">
      <c r="B48" s="110"/>
      <c r="C48" s="102"/>
      <c r="D48" s="155"/>
      <c r="F48" s="156">
        <v>16</v>
      </c>
      <c r="G48" s="273">
        <v>12.98</v>
      </c>
      <c r="H48" s="268">
        <f>(G48-(G48/100*20))*'ППР WAVIN Ekoplastik'!$D$2</f>
        <v>731.64729440000008</v>
      </c>
      <c r="J48" s="123" t="s">
        <v>881</v>
      </c>
      <c r="O48" s="487" t="s">
        <v>882</v>
      </c>
      <c r="P48" s="488">
        <v>285.38</v>
      </c>
      <c r="Q48" s="469">
        <f>(P48-(P48/100*20))*'ППР WAVIN Ekoplastik'!$D$2</f>
        <v>16086.094366400002</v>
      </c>
    </row>
    <row r="49" spans="2:17" ht="13.5" thickBot="1">
      <c r="B49" s="110"/>
      <c r="C49" s="102"/>
      <c r="D49" s="155"/>
      <c r="F49" s="156">
        <v>20</v>
      </c>
      <c r="G49" s="273">
        <v>13.5</v>
      </c>
      <c r="H49" s="322">
        <f>(G49-(G49/100*20))*'ППР WAVIN Ekoplastik'!$D$2</f>
        <v>760.95828000000017</v>
      </c>
      <c r="J49" s="124" t="s">
        <v>858</v>
      </c>
      <c r="K49" s="125"/>
      <c r="L49" s="125"/>
      <c r="M49" s="125"/>
      <c r="N49" s="125"/>
      <c r="O49" s="486"/>
      <c r="P49" s="475"/>
      <c r="Q49" s="471"/>
    </row>
    <row r="50" spans="2:17" ht="13.5" thickBot="1">
      <c r="B50" s="110"/>
      <c r="C50" s="102"/>
      <c r="D50" s="155"/>
      <c r="F50" s="156">
        <v>25</v>
      </c>
      <c r="G50" s="273">
        <v>14.33</v>
      </c>
      <c r="H50" s="322">
        <f>(G50-(G50/100*20))*'ППР WAVIN Ekoplastik'!$D$2</f>
        <v>807.74312240000006</v>
      </c>
      <c r="J50" s="126" t="s">
        <v>883</v>
      </c>
      <c r="K50" s="127"/>
      <c r="L50" s="127"/>
      <c r="M50" s="127"/>
      <c r="N50" s="127"/>
      <c r="O50" s="479" t="s">
        <v>884</v>
      </c>
      <c r="P50" s="475">
        <v>525.75</v>
      </c>
      <c r="Q50" s="469">
        <f>(P50-(P50/100*20))*'ППР WAVIN Ekoplastik'!$D$2</f>
        <v>29635.097460000005</v>
      </c>
    </row>
    <row r="51" spans="2:17" ht="13.5" thickBot="1">
      <c r="B51" s="110"/>
      <c r="C51" s="102"/>
      <c r="D51" s="155"/>
      <c r="F51" s="156">
        <v>32</v>
      </c>
      <c r="G51" s="273">
        <v>17.850000000000001</v>
      </c>
      <c r="H51" s="322">
        <f>(G51-(G51/100*20))*'ППР WAVIN Ekoplastik'!$D$2</f>
        <v>1006.1559480000002</v>
      </c>
      <c r="J51" s="110" t="s">
        <v>885</v>
      </c>
      <c r="O51" s="486"/>
      <c r="P51" s="475"/>
      <c r="Q51" s="470">
        <f>(P51-(P51/100*15))*'ППР WAVIN Ekoplastik'!$D$2</f>
        <v>0</v>
      </c>
    </row>
    <row r="52" spans="2:17" ht="13.5" thickBot="1">
      <c r="B52" s="110"/>
      <c r="C52" s="102"/>
      <c r="D52" s="155"/>
      <c r="F52" s="156">
        <v>40</v>
      </c>
      <c r="G52" s="273">
        <v>20.25</v>
      </c>
      <c r="H52" s="322">
        <f>(G52-(G52/100*20))*'ППР WAVIN Ekoplastik'!$D$2</f>
        <v>1141.43742</v>
      </c>
      <c r="J52" s="124" t="s">
        <v>886</v>
      </c>
      <c r="K52" s="125"/>
      <c r="L52" s="125"/>
      <c r="M52" s="125"/>
      <c r="N52" s="125"/>
      <c r="O52" s="486"/>
      <c r="P52" s="475"/>
      <c r="Q52" s="471">
        <f>(P52-(P52/100*15))*'ППР WAVIN Ekoplastik'!$D$2</f>
        <v>0</v>
      </c>
    </row>
    <row r="53" spans="2:17" ht="13.5" thickBot="1">
      <c r="B53" s="110"/>
      <c r="C53" s="102"/>
      <c r="D53" s="155"/>
      <c r="F53" s="156">
        <v>50</v>
      </c>
      <c r="G53" s="273">
        <v>25.88</v>
      </c>
      <c r="H53" s="322">
        <f>(G53-(G53/100*20))*'ППР WAVIN Ekoplastik'!$D$2</f>
        <v>1458.7852064000001</v>
      </c>
      <c r="J53" s="126" t="s">
        <v>887</v>
      </c>
      <c r="K53" s="127"/>
      <c r="L53" s="127"/>
      <c r="M53" s="127"/>
      <c r="N53" s="127"/>
      <c r="O53" s="479" t="s">
        <v>888</v>
      </c>
      <c r="P53" s="475">
        <v>580.95000000000005</v>
      </c>
      <c r="Q53" s="469">
        <f>(P53-(P53/100*20))*'ППР WAVIN Ekoplastik'!$D$2</f>
        <v>32746.571316000005</v>
      </c>
    </row>
    <row r="54" spans="2:17" ht="13.5" thickBot="1">
      <c r="B54" s="110"/>
      <c r="C54" s="102"/>
      <c r="D54" s="155"/>
      <c r="F54" s="156">
        <v>63</v>
      </c>
      <c r="G54" s="273">
        <v>33.08</v>
      </c>
      <c r="H54" s="269">
        <f>(G54-(G54/100*20))*'ППР WAVIN Ekoplastik'!$D$2</f>
        <v>1864.6296224</v>
      </c>
      <c r="J54" s="110" t="s">
        <v>889</v>
      </c>
      <c r="O54" s="486"/>
      <c r="P54" s="475"/>
      <c r="Q54" s="470">
        <f>(P54-(P54/100*15))*'ППР WAVIN Ekoplastik'!$D$2</f>
        <v>0</v>
      </c>
    </row>
    <row r="55" spans="2:17" ht="13.5" thickBot="1">
      <c r="B55" s="115"/>
      <c r="C55" s="129"/>
      <c r="D55" s="157"/>
      <c r="E55" s="117"/>
      <c r="F55" s="158"/>
      <c r="G55" s="159"/>
      <c r="J55" s="124" t="s">
        <v>886</v>
      </c>
      <c r="K55" s="125"/>
      <c r="L55" s="125"/>
      <c r="M55" s="125"/>
      <c r="N55" s="125"/>
      <c r="O55" s="486"/>
      <c r="P55" s="475"/>
      <c r="Q55" s="471">
        <f>(P55-(P55/100*15))*'ППР WAVIN Ekoplastik'!$D$2</f>
        <v>0</v>
      </c>
    </row>
    <row r="56" spans="2:17" ht="13.5" thickBot="1">
      <c r="B56" s="477" t="s">
        <v>890</v>
      </c>
      <c r="C56" s="478"/>
      <c r="D56" s="478"/>
      <c r="E56" s="478"/>
      <c r="F56" s="478"/>
      <c r="G56" s="160"/>
      <c r="H56" s="270"/>
      <c r="J56" s="123" t="s">
        <v>891</v>
      </c>
      <c r="O56" s="479" t="s">
        <v>892</v>
      </c>
      <c r="P56" s="475">
        <v>689.63</v>
      </c>
      <c r="Q56" s="469">
        <f>(P56-(P56/100*20))*'ППР WAVIN Ekoplastik'!$D$2</f>
        <v>38872.5673064</v>
      </c>
    </row>
    <row r="57" spans="2:17" ht="13.5" thickBot="1">
      <c r="B57" s="104"/>
      <c r="C57" s="106"/>
      <c r="D57" s="106"/>
      <c r="E57" s="154"/>
      <c r="F57" s="481" t="s">
        <v>879</v>
      </c>
      <c r="G57" s="482"/>
      <c r="H57" s="265"/>
      <c r="J57" s="110" t="s">
        <v>893</v>
      </c>
      <c r="O57" s="479"/>
      <c r="P57" s="475"/>
      <c r="Q57" s="470">
        <f>(P57-(P57/100*15))*'ППР WAVIN Ekoplastik'!$D$2</f>
        <v>0</v>
      </c>
    </row>
    <row r="58" spans="2:17" ht="13.5" thickBot="1">
      <c r="B58" s="110"/>
      <c r="F58" s="233" t="s">
        <v>880</v>
      </c>
      <c r="G58" s="120" t="s">
        <v>1059</v>
      </c>
      <c r="H58" s="265"/>
      <c r="J58" s="115" t="s">
        <v>886</v>
      </c>
      <c r="K58" s="117"/>
      <c r="L58" s="117"/>
      <c r="M58" s="117"/>
      <c r="N58" s="117"/>
      <c r="O58" s="480"/>
      <c r="P58" s="476"/>
      <c r="Q58" s="471">
        <f>(P58-(P58/100*15))*'ППР WAVIN Ekoplastik'!$D$2</f>
        <v>0</v>
      </c>
    </row>
    <row r="59" spans="2:17" ht="13.5" thickBot="1">
      <c r="B59" s="110"/>
      <c r="F59" s="156">
        <v>16</v>
      </c>
      <c r="G59" s="273">
        <v>13.5</v>
      </c>
      <c r="H59" s="269">
        <f>(G59-(G59/100*20))*'ППР WAVIN Ekoplastik'!$D$2</f>
        <v>760.95828000000017</v>
      </c>
      <c r="K59" s="161"/>
      <c r="O59" s="119"/>
    </row>
    <row r="60" spans="2:17" ht="16.5" thickBot="1">
      <c r="B60" s="110"/>
      <c r="F60" s="156">
        <v>20</v>
      </c>
      <c r="G60" s="273">
        <v>15.98</v>
      </c>
      <c r="H60" s="269">
        <f>(G60-(G60/100*20))*'ППР WAVIN Ekoplastik'!$D$2</f>
        <v>900.74913440000012</v>
      </c>
      <c r="J60" s="162" t="s">
        <v>894</v>
      </c>
      <c r="K60" s="163"/>
      <c r="L60" s="163"/>
      <c r="M60" s="163"/>
      <c r="N60" s="163"/>
      <c r="O60" s="164"/>
    </row>
    <row r="61" spans="2:17" ht="13.5" thickBot="1">
      <c r="B61" s="110"/>
      <c r="F61" s="156">
        <v>25</v>
      </c>
      <c r="G61" s="273">
        <v>18.68</v>
      </c>
      <c r="H61" s="269">
        <f>(G61-(G61/100*20))*'ППР WAVIN Ekoplastik'!$D$2</f>
        <v>1052.9407904</v>
      </c>
      <c r="J61" s="101" t="s">
        <v>895</v>
      </c>
    </row>
    <row r="62" spans="2:17" ht="13.5" thickBot="1">
      <c r="B62" s="110"/>
      <c r="F62" s="156">
        <v>32</v>
      </c>
      <c r="G62" s="273">
        <v>20.85</v>
      </c>
      <c r="H62" s="269">
        <f>(G62-(G62/100*20))*'ППР WAVIN Ekoplastik'!$D$2</f>
        <v>1175.2577880000001</v>
      </c>
      <c r="J62" s="101" t="s">
        <v>896</v>
      </c>
      <c r="O62" s="151"/>
    </row>
    <row r="63" spans="2:17" ht="13.5" thickBot="1">
      <c r="B63" s="110"/>
      <c r="F63" s="156">
        <v>40</v>
      </c>
      <c r="G63" s="273">
        <v>23.48</v>
      </c>
      <c r="H63" s="269">
        <f>(G63-(G63/100*20))*'ППР WAVIN Ekoplastik'!$D$2</f>
        <v>1323.5037344</v>
      </c>
      <c r="J63" s="101" t="s">
        <v>897</v>
      </c>
    </row>
    <row r="64" spans="2:17" ht="13.5" thickBot="1">
      <c r="B64" s="110"/>
      <c r="F64" s="156">
        <v>50</v>
      </c>
      <c r="G64" s="273">
        <v>28.5</v>
      </c>
      <c r="H64" s="269">
        <f>(G64-(G64/100*20))*'ППР WAVIN Ekoplastik'!$D$2</f>
        <v>1606.4674800000003</v>
      </c>
      <c r="J64" s="101" t="s">
        <v>898</v>
      </c>
    </row>
    <row r="65" spans="2:17" ht="13.5" thickBot="1">
      <c r="B65" s="110"/>
      <c r="F65" s="156">
        <v>63</v>
      </c>
      <c r="G65" s="273">
        <v>34.799999999999997</v>
      </c>
      <c r="H65" s="269">
        <f>(G65-(G65/100*20))*'ППР WAVIN Ekoplastik'!$D$2</f>
        <v>1961.5813439999999</v>
      </c>
      <c r="J65" s="101" t="s">
        <v>899</v>
      </c>
    </row>
    <row r="66" spans="2:17" ht="13.5" thickBot="1">
      <c r="B66" s="110"/>
      <c r="F66" s="156">
        <v>75</v>
      </c>
      <c r="G66" s="273">
        <v>43.5</v>
      </c>
      <c r="H66" s="269">
        <f>(G66-(G66/100*20))*'ППР WAVIN Ekoplastik'!$D$2</f>
        <v>2451.9766800000002</v>
      </c>
    </row>
    <row r="67" spans="2:17" ht="13.5" thickBot="1">
      <c r="B67" s="110"/>
      <c r="F67" s="156">
        <v>90</v>
      </c>
      <c r="G67" s="273">
        <v>56.55</v>
      </c>
      <c r="H67" s="269">
        <f>(G67-(G67/100*20))*'ППР WAVIN Ekoplastik'!$D$2</f>
        <v>3187.5696840000001</v>
      </c>
      <c r="J67" s="165" t="s">
        <v>814</v>
      </c>
    </row>
    <row r="68" spans="2:17" ht="13.5" thickBot="1">
      <c r="B68" s="110"/>
      <c r="F68" s="166">
        <v>110</v>
      </c>
      <c r="G68" s="273">
        <v>96.53</v>
      </c>
      <c r="H68" s="269">
        <f>(G68-(G68/100*20))*'ППР WAVIN Ekoplastik'!$D$2</f>
        <v>5441.1335384000004</v>
      </c>
      <c r="I68" s="137"/>
      <c r="J68" s="101" t="s">
        <v>900</v>
      </c>
    </row>
    <row r="69" spans="2:17" ht="13.5" thickBot="1">
      <c r="B69" s="115"/>
      <c r="C69" s="117"/>
      <c r="D69" s="117"/>
      <c r="E69" s="117"/>
      <c r="F69" s="167">
        <v>125</v>
      </c>
      <c r="G69" s="274">
        <v>146.69999999999999</v>
      </c>
      <c r="H69" s="269">
        <f>(G69-(G69/100*20))*'ППР WAVIN Ekoplastik'!$D$2</f>
        <v>8269.0799759999991</v>
      </c>
      <c r="I69" s="137"/>
      <c r="J69" s="101" t="s">
        <v>901</v>
      </c>
      <c r="O69" s="101"/>
    </row>
    <row r="70" spans="2:17" ht="13.5" thickBot="1">
      <c r="I70" s="137"/>
      <c r="J70" s="101" t="s">
        <v>902</v>
      </c>
    </row>
    <row r="71" spans="2:17" ht="16.5" thickBot="1">
      <c r="B71" s="168" t="s">
        <v>903</v>
      </c>
      <c r="C71" s="169"/>
      <c r="D71" s="169"/>
      <c r="E71" s="169"/>
      <c r="F71" s="170"/>
      <c r="G71" s="150"/>
      <c r="H71" s="266"/>
      <c r="I71" s="137"/>
      <c r="J71" s="101" t="s">
        <v>904</v>
      </c>
    </row>
    <row r="72" spans="2:17" ht="13.5" thickBot="1">
      <c r="B72" s="483" t="s">
        <v>905</v>
      </c>
      <c r="C72" s="484"/>
      <c r="D72" s="484"/>
      <c r="E72" s="484"/>
      <c r="F72" s="484"/>
      <c r="G72" s="151"/>
      <c r="H72" s="267"/>
      <c r="J72" s="101" t="s">
        <v>906</v>
      </c>
    </row>
    <row r="73" spans="2:17" ht="13.5" thickBot="1">
      <c r="B73" s="110"/>
      <c r="C73" s="119"/>
      <c r="F73" s="171" t="s">
        <v>815</v>
      </c>
      <c r="G73" s="154" t="s">
        <v>1059</v>
      </c>
      <c r="H73" s="265"/>
      <c r="J73" s="101" t="s">
        <v>907</v>
      </c>
    </row>
    <row r="74" spans="2:17">
      <c r="B74" s="110"/>
      <c r="C74" s="155"/>
      <c r="F74" s="479" t="s">
        <v>908</v>
      </c>
      <c r="G74" s="475">
        <v>46.13</v>
      </c>
      <c r="H74" s="469">
        <f>(G74-(G74/100*20))*'ППР WAVIN Ekoplastik'!$D$2</f>
        <v>2600.2226264000005</v>
      </c>
      <c r="J74" s="101" t="s">
        <v>909</v>
      </c>
    </row>
    <row r="75" spans="2:17" ht="13.5" thickBot="1">
      <c r="B75" s="115"/>
      <c r="C75" s="172"/>
      <c r="D75" s="117"/>
      <c r="E75" s="117"/>
      <c r="F75" s="485"/>
      <c r="G75" s="476"/>
      <c r="H75" s="471"/>
      <c r="J75" s="101" t="s">
        <v>910</v>
      </c>
    </row>
    <row r="76" spans="2:17" ht="13.5" thickBot="1">
      <c r="F76" s="112"/>
      <c r="G76" s="101"/>
      <c r="H76" s="263"/>
    </row>
    <row r="77" spans="2:17" ht="16.5" thickBot="1">
      <c r="B77" s="162" t="s">
        <v>911</v>
      </c>
      <c r="C77" s="163"/>
      <c r="D77" s="163"/>
      <c r="E77" s="163"/>
      <c r="F77" s="163"/>
      <c r="G77" s="164"/>
      <c r="H77" s="271"/>
      <c r="N77" s="173" t="s">
        <v>912</v>
      </c>
      <c r="O77" s="174" t="s">
        <v>815</v>
      </c>
      <c r="P77" s="154" t="s">
        <v>1059</v>
      </c>
      <c r="Q77" s="261"/>
    </row>
    <row r="78" spans="2:17" ht="13.5" thickBot="1">
      <c r="D78" s="101" t="s">
        <v>913</v>
      </c>
      <c r="F78" s="112"/>
      <c r="G78" s="101"/>
      <c r="H78" s="263"/>
      <c r="N78" s="175" t="s">
        <v>894</v>
      </c>
      <c r="O78" s="234" t="s">
        <v>914</v>
      </c>
      <c r="P78" s="278">
        <v>4604.75</v>
      </c>
      <c r="Q78" s="276">
        <f>(P78-(P78/100*20))*'ППР WAVIN Ekoplastik'!$D$2</f>
        <v>259557.23258000004</v>
      </c>
    </row>
    <row r="79" spans="2:17">
      <c r="D79" s="101" t="s">
        <v>915</v>
      </c>
      <c r="F79" s="112"/>
      <c r="G79" s="101"/>
      <c r="H79" s="263"/>
    </row>
    <row r="80" spans="2:17" ht="15.75">
      <c r="D80" s="101" t="s">
        <v>916</v>
      </c>
      <c r="F80" s="112"/>
      <c r="G80" s="101"/>
      <c r="H80" s="263"/>
      <c r="J80" s="176"/>
      <c r="N80" s="177" t="s">
        <v>917</v>
      </c>
    </row>
    <row r="81" spans="2:17" ht="13.5" thickBot="1">
      <c r="D81" s="101" t="s">
        <v>918</v>
      </c>
      <c r="F81" s="112"/>
      <c r="G81" s="101"/>
      <c r="H81" s="263"/>
      <c r="N81" s="177" t="s">
        <v>919</v>
      </c>
    </row>
    <row r="82" spans="2:17" ht="13.5" thickBot="1">
      <c r="D82" s="101" t="s">
        <v>920</v>
      </c>
      <c r="F82" s="112"/>
      <c r="G82" s="101"/>
      <c r="H82" s="263"/>
      <c r="N82" s="178" t="s">
        <v>880</v>
      </c>
      <c r="O82" s="174" t="s">
        <v>815</v>
      </c>
      <c r="P82" s="154" t="s">
        <v>1059</v>
      </c>
      <c r="Q82" s="261"/>
    </row>
    <row r="83" spans="2:17" ht="13.5" thickBot="1">
      <c r="D83" s="101" t="s">
        <v>921</v>
      </c>
      <c r="F83" s="112"/>
      <c r="G83" s="101"/>
      <c r="H83" s="263"/>
      <c r="J83" s="161"/>
      <c r="N83" s="179">
        <v>40</v>
      </c>
      <c r="O83" s="180" t="s">
        <v>922</v>
      </c>
      <c r="P83" s="277">
        <v>60.45</v>
      </c>
      <c r="Q83" s="276">
        <f>(P83-(P83/100*20))*'ППР WAVIN Ekoplastik'!$D$2</f>
        <v>3407.4020760000003</v>
      </c>
    </row>
    <row r="84" spans="2:17" ht="16.5" thickBot="1">
      <c r="D84" s="101" t="s">
        <v>923</v>
      </c>
      <c r="F84" s="112"/>
      <c r="G84" s="101"/>
      <c r="H84" s="263"/>
      <c r="K84" s="176"/>
      <c r="N84" s="179">
        <v>50</v>
      </c>
      <c r="O84" s="180" t="s">
        <v>924</v>
      </c>
      <c r="P84" s="277">
        <v>58.95</v>
      </c>
      <c r="Q84" s="276">
        <f>(P84-(P84/100*20))*'ППР WAVIN Ekoplastik'!$D$2</f>
        <v>3322.8511560000006</v>
      </c>
    </row>
    <row r="85" spans="2:17" ht="13.5" thickBot="1">
      <c r="D85" s="101" t="s">
        <v>925</v>
      </c>
      <c r="F85" s="112"/>
      <c r="G85" s="101"/>
      <c r="H85" s="263"/>
      <c r="N85" s="179">
        <v>63</v>
      </c>
      <c r="O85" s="180" t="s">
        <v>926</v>
      </c>
      <c r="P85" s="277">
        <v>57.53</v>
      </c>
      <c r="Q85" s="276">
        <f>(P85-(P85/100*20))*'ППР WAVIN Ekoplastik'!$D$2</f>
        <v>3242.8096184000005</v>
      </c>
    </row>
    <row r="86" spans="2:17" ht="13.5" thickBot="1">
      <c r="D86" s="101" t="s">
        <v>927</v>
      </c>
      <c r="F86" s="112"/>
      <c r="G86" s="101"/>
      <c r="H86" s="263"/>
      <c r="N86" s="179">
        <v>70</v>
      </c>
      <c r="O86" s="180" t="s">
        <v>928</v>
      </c>
      <c r="P86" s="277">
        <v>55.95</v>
      </c>
      <c r="Q86" s="276">
        <f>(P86-(P86/100*20))*'ППР WAVIN Ekoplastik'!$D$2</f>
        <v>3153.7493160000008</v>
      </c>
    </row>
    <row r="87" spans="2:17" ht="13.5" thickBot="1">
      <c r="B87" s="101" t="s">
        <v>929</v>
      </c>
      <c r="D87" s="173" t="s">
        <v>930</v>
      </c>
      <c r="E87" s="235"/>
      <c r="F87" s="174" t="s">
        <v>815</v>
      </c>
      <c r="G87" s="154" t="s">
        <v>1059</v>
      </c>
      <c r="H87" s="265"/>
      <c r="N87" s="179">
        <v>90</v>
      </c>
      <c r="O87" s="180" t="s">
        <v>931</v>
      </c>
      <c r="P87" s="277">
        <v>54.53</v>
      </c>
      <c r="Q87" s="276">
        <f>(P87-(P87/100*20))*'ППР WAVIN Ekoplastik'!$D$2</f>
        <v>3073.7077784000003</v>
      </c>
    </row>
    <row r="88" spans="2:17" ht="13.5" thickBot="1">
      <c r="B88" s="101" t="s">
        <v>932</v>
      </c>
      <c r="D88" s="181" t="s">
        <v>911</v>
      </c>
      <c r="E88" s="115"/>
      <c r="F88" s="234" t="s">
        <v>933</v>
      </c>
      <c r="G88" s="280">
        <v>1335</v>
      </c>
      <c r="H88" s="272">
        <f>(G88-(G88/100*20))*'ППР WAVIN Ekoplastik'!$D$2</f>
        <v>75250.318800000008</v>
      </c>
      <c r="N88" s="182">
        <v>110</v>
      </c>
      <c r="O88" s="183" t="s">
        <v>934</v>
      </c>
      <c r="P88" s="278">
        <v>52.95</v>
      </c>
      <c r="Q88" s="276">
        <f>(P88-(P88/100*20))*'ППР WAVIN Ekoplastik'!$D$2</f>
        <v>2984.6474760000001</v>
      </c>
    </row>
    <row r="94" spans="2:17">
      <c r="O94" s="101"/>
    </row>
    <row r="95" spans="2:17">
      <c r="O95" s="101"/>
    </row>
    <row r="96" spans="2:17">
      <c r="O96" s="101"/>
    </row>
    <row r="97" spans="15:15">
      <c r="O97" s="101"/>
    </row>
    <row r="98" spans="15:15">
      <c r="O98" s="101"/>
    </row>
    <row r="99" spans="15:15">
      <c r="O99" s="101"/>
    </row>
    <row r="100" spans="15:15">
      <c r="O100" s="101"/>
    </row>
    <row r="101" spans="15:15">
      <c r="O101" s="101"/>
    </row>
    <row r="102" spans="15:15">
      <c r="O102" s="101"/>
    </row>
    <row r="103" spans="15:15">
      <c r="O103" s="101"/>
    </row>
    <row r="104" spans="15:15">
      <c r="O104" s="101"/>
    </row>
    <row r="105" spans="15:15">
      <c r="O105" s="101"/>
    </row>
    <row r="106" spans="15:15">
      <c r="O106" s="101"/>
    </row>
    <row r="107" spans="15:15">
      <c r="O107" s="101"/>
    </row>
    <row r="108" spans="15:15">
      <c r="O108" s="101"/>
    </row>
    <row r="109" spans="15:15">
      <c r="O109" s="101"/>
    </row>
    <row r="110" spans="15:15">
      <c r="O110" s="101"/>
    </row>
    <row r="111" spans="15:15">
      <c r="O111" s="101"/>
    </row>
    <row r="112" spans="15:15">
      <c r="O112" s="101"/>
    </row>
    <row r="113" spans="15:15">
      <c r="O113" s="101"/>
    </row>
    <row r="114" spans="15:15">
      <c r="O114" s="101"/>
    </row>
    <row r="115" spans="15:15">
      <c r="O115" s="101"/>
    </row>
    <row r="116" spans="15:15">
      <c r="O116" s="101"/>
    </row>
    <row r="117" spans="15:15">
      <c r="O117" s="101"/>
    </row>
    <row r="118" spans="15:15">
      <c r="O118" s="101"/>
    </row>
    <row r="119" spans="15:15">
      <c r="O119" s="101"/>
    </row>
    <row r="120" spans="15:15">
      <c r="O120" s="101"/>
    </row>
    <row r="121" spans="15:15">
      <c r="O121" s="101"/>
    </row>
    <row r="122" spans="15:15">
      <c r="O122" s="101"/>
    </row>
    <row r="123" spans="15:15">
      <c r="O123" s="101"/>
    </row>
    <row r="124" spans="15:15">
      <c r="O124" s="101"/>
    </row>
    <row r="125" spans="15:15">
      <c r="O125" s="101"/>
    </row>
    <row r="126" spans="15:15">
      <c r="O126" s="101"/>
    </row>
    <row r="127" spans="15:15">
      <c r="O127" s="101"/>
    </row>
    <row r="128" spans="15:15">
      <c r="O128" s="101"/>
    </row>
    <row r="129" spans="15:15">
      <c r="O129" s="101"/>
    </row>
    <row r="130" spans="15:15">
      <c r="O130" s="101"/>
    </row>
    <row r="131" spans="15:15">
      <c r="O131" s="101"/>
    </row>
    <row r="132" spans="15:15">
      <c r="O132" s="101"/>
    </row>
    <row r="133" spans="15:15">
      <c r="O133" s="101"/>
    </row>
    <row r="134" spans="15:15">
      <c r="O134" s="101"/>
    </row>
    <row r="135" spans="15:15">
      <c r="O135" s="101"/>
    </row>
    <row r="136" spans="15:15">
      <c r="O136" s="101"/>
    </row>
    <row r="137" spans="15:15">
      <c r="O137" s="101"/>
    </row>
    <row r="138" spans="15:15">
      <c r="O138" s="101"/>
    </row>
    <row r="139" spans="15:15">
      <c r="O139" s="101"/>
    </row>
    <row r="140" spans="15:15">
      <c r="O140" s="101"/>
    </row>
    <row r="141" spans="15:15">
      <c r="O141" s="101"/>
    </row>
    <row r="142" spans="15:15">
      <c r="O142" s="101"/>
    </row>
    <row r="143" spans="15:15">
      <c r="O143" s="101"/>
    </row>
  </sheetData>
  <mergeCells count="66">
    <mergeCell ref="B2:F2"/>
    <mergeCell ref="J2:O2"/>
    <mergeCell ref="B3:F3"/>
    <mergeCell ref="J3:O3"/>
    <mergeCell ref="B4:F4"/>
    <mergeCell ref="J4:O4"/>
    <mergeCell ref="O12:O13"/>
    <mergeCell ref="O22:O25"/>
    <mergeCell ref="P12:P13"/>
    <mergeCell ref="F13:F14"/>
    <mergeCell ref="G13:G14"/>
    <mergeCell ref="O14:O17"/>
    <mergeCell ref="P14:P17"/>
    <mergeCell ref="F15:F18"/>
    <mergeCell ref="G15:G18"/>
    <mergeCell ref="O18:O21"/>
    <mergeCell ref="P18:P21"/>
    <mergeCell ref="P22:P25"/>
    <mergeCell ref="H15:H18"/>
    <mergeCell ref="H13:H14"/>
    <mergeCell ref="F28:F30"/>
    <mergeCell ref="G28:G30"/>
    <mergeCell ref="F38:F39"/>
    <mergeCell ref="F26:F27"/>
    <mergeCell ref="G26:G27"/>
    <mergeCell ref="F40:F42"/>
    <mergeCell ref="B45:F45"/>
    <mergeCell ref="C46:D46"/>
    <mergeCell ref="F46:G46"/>
    <mergeCell ref="G38:G39"/>
    <mergeCell ref="P33:P34"/>
    <mergeCell ref="O35:O37"/>
    <mergeCell ref="P35:P37"/>
    <mergeCell ref="O33:O34"/>
    <mergeCell ref="O50:O52"/>
    <mergeCell ref="P50:P52"/>
    <mergeCell ref="O53:O55"/>
    <mergeCell ref="P53:P55"/>
    <mergeCell ref="G40:G42"/>
    <mergeCell ref="O48:O49"/>
    <mergeCell ref="P48:P49"/>
    <mergeCell ref="O38:O40"/>
    <mergeCell ref="P38:P40"/>
    <mergeCell ref="G74:G75"/>
    <mergeCell ref="B56:F56"/>
    <mergeCell ref="O56:O58"/>
    <mergeCell ref="P56:P58"/>
    <mergeCell ref="F57:G57"/>
    <mergeCell ref="B72:F72"/>
    <mergeCell ref="F74:F75"/>
    <mergeCell ref="H28:H30"/>
    <mergeCell ref="H26:H27"/>
    <mergeCell ref="H40:H42"/>
    <mergeCell ref="H38:H39"/>
    <mergeCell ref="H74:H75"/>
    <mergeCell ref="Q56:Q58"/>
    <mergeCell ref="Q53:Q55"/>
    <mergeCell ref="Q50:Q52"/>
    <mergeCell ref="Q48:Q49"/>
    <mergeCell ref="Q12:Q13"/>
    <mergeCell ref="Q14:Q17"/>
    <mergeCell ref="Q18:Q21"/>
    <mergeCell ref="Q22:Q25"/>
    <mergeCell ref="Q38:Q40"/>
    <mergeCell ref="Q35:Q37"/>
    <mergeCell ref="Q33:Q34"/>
  </mergeCells>
  <pageMargins left="0" right="0" top="0" bottom="0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H6" sqref="H6"/>
    </sheetView>
  </sheetViews>
  <sheetFormatPr defaultRowHeight="12.75"/>
  <cols>
    <col min="1" max="1" width="25.140625" customWidth="1"/>
    <col min="3" max="3" width="15.140625" customWidth="1"/>
    <col min="6" max="7" width="9.140625" style="308"/>
    <col min="8" max="8" width="11.85546875" style="308" customWidth="1"/>
    <col min="9" max="10" width="9.140625" style="256"/>
  </cols>
  <sheetData>
    <row r="1" spans="1:10" ht="13.5" thickBot="1"/>
    <row r="2" spans="1:10" ht="16.5" thickBot="1">
      <c r="D2" s="187" t="s">
        <v>797</v>
      </c>
      <c r="E2" s="188"/>
      <c r="F2" s="309"/>
      <c r="G2" s="309"/>
      <c r="H2" s="309"/>
      <c r="I2" s="305"/>
      <c r="J2" s="305"/>
    </row>
    <row r="3" spans="1:10" ht="23.25" thickBot="1">
      <c r="A3" s="502" t="s">
        <v>785</v>
      </c>
      <c r="B3" s="503"/>
      <c r="C3" s="503"/>
      <c r="D3" s="503"/>
      <c r="E3" s="503"/>
      <c r="F3" s="503"/>
      <c r="G3" s="503"/>
      <c r="H3" s="503"/>
      <c r="I3" s="503"/>
      <c r="J3" s="504"/>
    </row>
    <row r="4" spans="1:10">
      <c r="A4" s="505" t="s">
        <v>786</v>
      </c>
      <c r="B4" s="507" t="s">
        <v>787</v>
      </c>
      <c r="C4" s="509" t="s">
        <v>788</v>
      </c>
      <c r="D4" s="509" t="s">
        <v>789</v>
      </c>
      <c r="E4" s="511" t="s">
        <v>935</v>
      </c>
      <c r="F4" s="519" t="s">
        <v>790</v>
      </c>
      <c r="G4" s="513" t="s">
        <v>1166</v>
      </c>
      <c r="H4" s="517" t="s">
        <v>1165</v>
      </c>
      <c r="I4" s="515" t="s">
        <v>1171</v>
      </c>
      <c r="J4" s="515" t="s">
        <v>1172</v>
      </c>
    </row>
    <row r="5" spans="1:10" ht="28.5" customHeight="1" thickBot="1">
      <c r="A5" s="506"/>
      <c r="B5" s="508"/>
      <c r="C5" s="510"/>
      <c r="D5" s="510"/>
      <c r="E5" s="512"/>
      <c r="F5" s="520"/>
      <c r="G5" s="514"/>
      <c r="H5" s="518"/>
      <c r="I5" s="516"/>
      <c r="J5" s="516"/>
    </row>
    <row r="6" spans="1:10" ht="20.25" customHeight="1">
      <c r="A6" s="96" t="s">
        <v>791</v>
      </c>
      <c r="B6" s="97" t="s">
        <v>792</v>
      </c>
      <c r="C6" s="98" t="s">
        <v>793</v>
      </c>
      <c r="D6" s="97">
        <v>200</v>
      </c>
      <c r="E6" s="99">
        <v>20.85</v>
      </c>
      <c r="F6" s="251">
        <f>J6*'ППР WAVIN Ekoplastik'!$D$2</f>
        <v>93.386491140000004</v>
      </c>
      <c r="G6" s="310">
        <f>I6*'ППР WAVIN Ekoplastik'!$D$2</f>
        <v>51.7874385</v>
      </c>
      <c r="H6" s="311">
        <f>G6-(G6/100*20)</f>
        <v>41.4299508</v>
      </c>
      <c r="I6" s="306">
        <v>0.73499999999999999</v>
      </c>
      <c r="J6" s="306">
        <v>1.3253999999999999</v>
      </c>
    </row>
    <row r="7" spans="1:10" ht="21.75" customHeight="1" thickBot="1">
      <c r="A7" s="93" t="s">
        <v>794</v>
      </c>
      <c r="B7" s="94" t="s">
        <v>795</v>
      </c>
      <c r="C7" s="95" t="s">
        <v>796</v>
      </c>
      <c r="D7" s="94">
        <v>200</v>
      </c>
      <c r="E7" s="100">
        <v>18.239999999999998</v>
      </c>
      <c r="F7" s="251">
        <f>J7*'ППР WAVIN Ekoplastik'!$D$2</f>
        <v>91.935033680000004</v>
      </c>
      <c r="G7" s="310">
        <f>I7*'ППР WAVIN Ekoplastik'!$D$2</f>
        <v>53.171402835814504</v>
      </c>
      <c r="H7" s="312">
        <f>G7-(G7/100*20)</f>
        <v>42.537122268651601</v>
      </c>
      <c r="I7" s="307">
        <v>0.75464209500000001</v>
      </c>
      <c r="J7" s="307">
        <v>1.3048</v>
      </c>
    </row>
  </sheetData>
  <mergeCells count="11">
    <mergeCell ref="A3:J3"/>
    <mergeCell ref="A4:A5"/>
    <mergeCell ref="B4:B5"/>
    <mergeCell ref="C4:C5"/>
    <mergeCell ref="D4:D5"/>
    <mergeCell ref="E4:E5"/>
    <mergeCell ref="G4:G5"/>
    <mergeCell ref="I4:I5"/>
    <mergeCell ref="J4:J5"/>
    <mergeCell ref="H4:H5"/>
    <mergeCell ref="F4:F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11"/>
  <sheetViews>
    <sheetView workbookViewId="0">
      <pane ySplit="6" topLeftCell="A7" activePane="bottomLeft" state="frozen"/>
      <selection pane="bottomLeft" activeCell="K44" sqref="K44"/>
    </sheetView>
  </sheetViews>
  <sheetFormatPr defaultRowHeight="12.75"/>
  <cols>
    <col min="1" max="1" width="16" customWidth="1"/>
    <col min="2" max="2" width="48" customWidth="1"/>
    <col min="3" max="3" width="9.42578125" customWidth="1"/>
    <col min="4" max="4" width="11.5703125" customWidth="1"/>
    <col min="6" max="7" width="13.85546875" style="308" customWidth="1"/>
    <col min="8" max="8" width="16.7109375" style="308" customWidth="1"/>
    <col min="9" max="9" width="9.28515625" style="256" bestFit="1" customWidth="1"/>
    <col min="10" max="10" width="9.85546875" style="256" customWidth="1"/>
  </cols>
  <sheetData>
    <row r="2" spans="1:10">
      <c r="A2" s="196" t="s">
        <v>1013</v>
      </c>
      <c r="C2" s="195"/>
      <c r="D2" s="195"/>
      <c r="E2" s="195"/>
      <c r="F2" s="313"/>
      <c r="G2" s="313"/>
      <c r="H2" s="313"/>
    </row>
    <row r="3" spans="1:10">
      <c r="A3" s="196" t="s">
        <v>1014</v>
      </c>
      <c r="C3" s="195"/>
      <c r="D3" s="195"/>
      <c r="E3" s="195"/>
      <c r="F3" s="313"/>
      <c r="G3" s="313"/>
      <c r="H3" s="313"/>
    </row>
    <row r="4" spans="1:10" ht="13.5" thickBot="1">
      <c r="A4" s="194" t="s">
        <v>1064</v>
      </c>
      <c r="B4" s="194"/>
      <c r="C4" s="195"/>
      <c r="D4" s="195"/>
      <c r="E4" s="195"/>
      <c r="F4" s="313"/>
      <c r="G4" s="313"/>
      <c r="H4" s="313"/>
    </row>
    <row r="5" spans="1:10" ht="13.5" thickBot="1">
      <c r="A5" s="194"/>
      <c r="B5" s="194"/>
      <c r="C5" s="195"/>
      <c r="D5" s="195"/>
      <c r="E5" s="195"/>
      <c r="F5" s="314"/>
      <c r="G5" s="315" t="s">
        <v>797</v>
      </c>
      <c r="H5" s="316"/>
      <c r="I5" s="257"/>
      <c r="J5" s="258"/>
    </row>
    <row r="6" spans="1:10" s="189" customFormat="1" ht="24.75" customHeight="1">
      <c r="A6" s="197" t="s">
        <v>974</v>
      </c>
      <c r="B6" s="198" t="s">
        <v>975</v>
      </c>
      <c r="C6" s="223" t="s">
        <v>976</v>
      </c>
      <c r="D6" s="199" t="s">
        <v>977</v>
      </c>
      <c r="E6" s="200" t="s">
        <v>978</v>
      </c>
      <c r="F6" s="317" t="s">
        <v>790</v>
      </c>
      <c r="G6" s="318" t="s">
        <v>1167</v>
      </c>
      <c r="H6" s="323" t="s">
        <v>1165</v>
      </c>
      <c r="I6" s="262" t="s">
        <v>1173</v>
      </c>
      <c r="J6" s="259" t="s">
        <v>1174</v>
      </c>
    </row>
    <row r="7" spans="1:10" s="189" customFormat="1" ht="19.5" customHeight="1">
      <c r="A7" s="224" t="s">
        <v>979</v>
      </c>
      <c r="B7" s="225" t="s">
        <v>980</v>
      </c>
      <c r="C7" s="226" t="s">
        <v>981</v>
      </c>
      <c r="D7" s="227">
        <v>4</v>
      </c>
      <c r="E7" s="228">
        <v>6.42</v>
      </c>
      <c r="F7" s="319">
        <f>J7*'ППР WAVIN Ekoplastik'!$D$2</f>
        <v>8411.102650662895</v>
      </c>
      <c r="G7" s="320">
        <f>I7*'ППР WAVIN Ekoplastik'!$D$2</f>
        <v>5835.9100679931262</v>
      </c>
      <c r="H7" s="321">
        <f>G7-G7/100*20</f>
        <v>4668.7280543945008</v>
      </c>
      <c r="I7" s="260">
        <v>82.82691757335995</v>
      </c>
      <c r="J7" s="260">
        <v>119.37567540123126</v>
      </c>
    </row>
    <row r="8" spans="1:10" s="189" customFormat="1" ht="19.5" customHeight="1">
      <c r="A8" s="224" t="s">
        <v>982</v>
      </c>
      <c r="B8" s="225" t="s">
        <v>980</v>
      </c>
      <c r="C8" s="226" t="s">
        <v>983</v>
      </c>
      <c r="D8" s="227">
        <v>4</v>
      </c>
      <c r="E8" s="228">
        <v>9.9499999999999993</v>
      </c>
      <c r="F8" s="319">
        <f>J8*'ППР WAVIN Ekoplastik'!$D$2</f>
        <v>14027.082989052822</v>
      </c>
      <c r="G8" s="320">
        <f>I8*'ППР WAVIN Ekoplastik'!$D$2</f>
        <v>9732.4688855077638</v>
      </c>
      <c r="H8" s="321">
        <f t="shared" ref="H8:H54" si="0">G8-G8/100*20</f>
        <v>7785.9751084062109</v>
      </c>
      <c r="I8" s="260">
        <v>138.12933865899171</v>
      </c>
      <c r="J8" s="260">
        <v>199.08121149791612</v>
      </c>
    </row>
    <row r="9" spans="1:10" s="189" customFormat="1" ht="19.5" customHeight="1">
      <c r="A9" s="224" t="s">
        <v>984</v>
      </c>
      <c r="B9" s="225" t="s">
        <v>980</v>
      </c>
      <c r="C9" s="226" t="s">
        <v>985</v>
      </c>
      <c r="D9" s="227">
        <v>4</v>
      </c>
      <c r="E9" s="228">
        <v>15.5</v>
      </c>
      <c r="F9" s="319">
        <f>J9*'ППР WAVIN Ekoplastik'!$D$2</f>
        <v>23140.882522064567</v>
      </c>
      <c r="G9" s="320">
        <f>I9*'ППР WAVIN Ekoplastik'!$D$2</f>
        <v>16055.934031683633</v>
      </c>
      <c r="H9" s="321">
        <f t="shared" si="0"/>
        <v>12844.747225346906</v>
      </c>
      <c r="I9" s="260">
        <v>227.8759455014843</v>
      </c>
      <c r="J9" s="260">
        <v>328.43000438643929</v>
      </c>
    </row>
    <row r="10" spans="1:10" s="201" customFormat="1" ht="19.5" customHeight="1">
      <c r="A10" s="224" t="s">
        <v>1061</v>
      </c>
      <c r="B10" s="225" t="s">
        <v>1060</v>
      </c>
      <c r="C10" s="226" t="s">
        <v>1065</v>
      </c>
      <c r="D10" s="227">
        <v>4</v>
      </c>
      <c r="E10" s="228">
        <v>7.1849999999999996</v>
      </c>
      <c r="F10" s="319">
        <f>J10*'ППР WAVIN Ekoplastik'!$D$2</f>
        <v>10432.602296095722</v>
      </c>
      <c r="G10" s="320">
        <f>I10*'ППР WAVIN Ekoplastik'!$D$2</f>
        <v>7238.495510497055</v>
      </c>
      <c r="H10" s="321">
        <f t="shared" si="0"/>
        <v>5790.796408397644</v>
      </c>
      <c r="I10" s="260">
        <v>102.73329506759318</v>
      </c>
      <c r="J10" s="260">
        <v>148.06607373775313</v>
      </c>
    </row>
    <row r="11" spans="1:10" s="201" customFormat="1" ht="19.5" customHeight="1">
      <c r="A11" s="224" t="s">
        <v>1062</v>
      </c>
      <c r="B11" s="225" t="s">
        <v>1060</v>
      </c>
      <c r="C11" s="226" t="s">
        <v>1066</v>
      </c>
      <c r="D11" s="227">
        <v>4</v>
      </c>
      <c r="E11" s="228">
        <v>11.157</v>
      </c>
      <c r="F11" s="319">
        <f>J11*'ППР WAVIN Ekoplastik'!$D$2</f>
        <v>16933.740668624596</v>
      </c>
      <c r="G11" s="320">
        <f>I11*'ППР WAVIN Ekoplastik'!$D$2</f>
        <v>11749.207180228914</v>
      </c>
      <c r="H11" s="321">
        <f t="shared" si="0"/>
        <v>9399.365744183131</v>
      </c>
      <c r="I11" s="260">
        <v>166.75216090226689</v>
      </c>
      <c r="J11" s="260">
        <v>240.33433110307388</v>
      </c>
    </row>
    <row r="12" spans="1:10" s="201" customFormat="1" ht="19.5" customHeight="1">
      <c r="A12" s="224" t="s">
        <v>1063</v>
      </c>
      <c r="B12" s="225" t="s">
        <v>1060</v>
      </c>
      <c r="C12" s="226" t="s">
        <v>1067</v>
      </c>
      <c r="D12" s="227">
        <v>4</v>
      </c>
      <c r="E12" s="228">
        <v>16.87</v>
      </c>
      <c r="F12" s="319">
        <f>J12*'ППР WAVIN Ekoplastik'!$D$2</f>
        <v>27756.94197224532</v>
      </c>
      <c r="G12" s="320">
        <f>I12*'ППР WAVIN Ekoplastik'!$D$2</f>
        <v>19258.713612270676</v>
      </c>
      <c r="H12" s="321">
        <f t="shared" si="0"/>
        <v>15406.970889816541</v>
      </c>
      <c r="I12" s="260">
        <v>273.33181394980454</v>
      </c>
      <c r="J12" s="260">
        <v>393.94403238538837</v>
      </c>
    </row>
    <row r="13" spans="1:10" s="189" customFormat="1" ht="19.5" customHeight="1">
      <c r="A13" s="224" t="s">
        <v>986</v>
      </c>
      <c r="B13" s="229" t="s">
        <v>987</v>
      </c>
      <c r="C13" s="230">
        <v>160</v>
      </c>
      <c r="D13" s="227">
        <v>1</v>
      </c>
      <c r="E13" s="228">
        <v>3</v>
      </c>
      <c r="F13" s="319">
        <f>J13*'ППР WAVIN Ekoplastik'!$D$2</f>
        <v>7136.6253433454749</v>
      </c>
      <c r="G13" s="320">
        <f>I13*'ППР WAVIN Ekoplastik'!$D$2</f>
        <v>4951.6342175948057</v>
      </c>
      <c r="H13" s="321">
        <f t="shared" si="0"/>
        <v>3961.3073740758446</v>
      </c>
      <c r="I13" s="260">
        <v>70.276716812942624</v>
      </c>
      <c r="J13" s="260">
        <v>101.28748938526712</v>
      </c>
    </row>
    <row r="14" spans="1:10" s="189" customFormat="1" ht="19.5" customHeight="1">
      <c r="A14" s="224" t="s">
        <v>988</v>
      </c>
      <c r="B14" s="229" t="s">
        <v>987</v>
      </c>
      <c r="C14" s="230">
        <v>200</v>
      </c>
      <c r="D14" s="227">
        <v>1</v>
      </c>
      <c r="E14" s="228">
        <v>5.2</v>
      </c>
      <c r="F14" s="319">
        <f>J14*'ППР WAVIN Ekoplastik'!$D$2</f>
        <v>14309.0568972565</v>
      </c>
      <c r="G14" s="320">
        <f>I14*'ППР WAVIN Ekoplastik'!$D$2</f>
        <v>9928.1120060524281</v>
      </c>
      <c r="H14" s="321">
        <f t="shared" si="0"/>
        <v>7942.4896048419423</v>
      </c>
      <c r="I14" s="260">
        <v>140.90602925743343</v>
      </c>
      <c r="J14" s="260">
        <v>203.08316310109691</v>
      </c>
    </row>
    <row r="15" spans="1:10" s="189" customFormat="1" ht="19.5" customHeight="1">
      <c r="A15" s="224" t="s">
        <v>989</v>
      </c>
      <c r="B15" s="229" t="s">
        <v>987</v>
      </c>
      <c r="C15" s="230">
        <v>250</v>
      </c>
      <c r="D15" s="227">
        <v>1</v>
      </c>
      <c r="E15" s="228">
        <v>10.5</v>
      </c>
      <c r="F15" s="319">
        <f>J15*'ППР WAVIN Ekoplastik'!$D$2</f>
        <v>28618.113794512999</v>
      </c>
      <c r="G15" s="320">
        <f>I15*'ППР WAVIN Ekoplastik'!$D$2</f>
        <v>19856.224012104856</v>
      </c>
      <c r="H15" s="321">
        <f t="shared" si="0"/>
        <v>15884.979209683885</v>
      </c>
      <c r="I15" s="260">
        <v>281.81205851486686</v>
      </c>
      <c r="J15" s="260">
        <v>406.16632620219383</v>
      </c>
    </row>
    <row r="16" spans="1:10" s="189" customFormat="1" ht="19.5" customHeight="1">
      <c r="A16" s="224" t="s">
        <v>990</v>
      </c>
      <c r="B16" s="231" t="s">
        <v>991</v>
      </c>
      <c r="C16" s="230">
        <v>160</v>
      </c>
      <c r="D16" s="227">
        <v>1</v>
      </c>
      <c r="E16" s="228">
        <v>2.4</v>
      </c>
      <c r="F16" s="319">
        <f>J16*'ППР WAVIN Ekoplastik'!$D$2</f>
        <v>6791.9905666520908</v>
      </c>
      <c r="G16" s="320">
        <f>I16*'ППР WAVIN Ekoplastik'!$D$2</f>
        <v>4712.5148480402131</v>
      </c>
      <c r="H16" s="321">
        <f t="shared" si="0"/>
        <v>3770.0118784321703</v>
      </c>
      <c r="I16" s="260">
        <v>66.882983859291599</v>
      </c>
      <c r="J16" s="260">
        <v>96.39621520360167</v>
      </c>
    </row>
    <row r="17" spans="1:10" s="189" customFormat="1" ht="19.5" customHeight="1">
      <c r="A17" s="224" t="s">
        <v>992</v>
      </c>
      <c r="B17" s="225" t="s">
        <v>991</v>
      </c>
      <c r="C17" s="230">
        <v>200</v>
      </c>
      <c r="D17" s="227">
        <v>1</v>
      </c>
      <c r="E17" s="228">
        <v>4</v>
      </c>
      <c r="F17" s="319">
        <f>J17*'ППР WAVIN Ekoplastik'!$D$2</f>
        <v>13983.444169926064</v>
      </c>
      <c r="G17" s="320">
        <f>I17*'ППР WAVIN Ekoplastik'!$D$2</f>
        <v>9702.1907835187085</v>
      </c>
      <c r="H17" s="321">
        <f t="shared" si="0"/>
        <v>7761.7526268149668</v>
      </c>
      <c r="I17" s="260">
        <v>137.69961273304239</v>
      </c>
      <c r="J17" s="260">
        <v>198.4618618450429</v>
      </c>
    </row>
    <row r="18" spans="1:10" s="189" customFormat="1" ht="19.5" customHeight="1">
      <c r="A18" s="224" t="s">
        <v>993</v>
      </c>
      <c r="B18" s="225" t="s">
        <v>991</v>
      </c>
      <c r="C18" s="230">
        <v>250</v>
      </c>
      <c r="D18" s="227">
        <v>1</v>
      </c>
      <c r="E18" s="228">
        <v>7.1</v>
      </c>
      <c r="F18" s="319">
        <f>J18*'ППР WAVIN Ekoplastik'!$D$2</f>
        <v>29451.727134242123</v>
      </c>
      <c r="G18" s="320">
        <f>I18*'ППР WAVIN Ekoplastik'!$D$2</f>
        <v>20434.613396254765</v>
      </c>
      <c r="H18" s="321">
        <f t="shared" si="0"/>
        <v>16347.690717003812</v>
      </c>
      <c r="I18" s="260">
        <v>290.02092556184743</v>
      </c>
      <c r="J18" s="260">
        <v>417.99749264810538</v>
      </c>
    </row>
    <row r="19" spans="1:10" s="189" customFormat="1" ht="19.5" customHeight="1">
      <c r="A19" s="224" t="s">
        <v>994</v>
      </c>
      <c r="B19" s="225" t="s">
        <v>995</v>
      </c>
      <c r="C19" s="230">
        <v>160</v>
      </c>
      <c r="D19" s="227">
        <v>1</v>
      </c>
      <c r="E19" s="228">
        <v>4.0999999999999996</v>
      </c>
      <c r="F19" s="319">
        <f>J19*'ППР WAVIN Ekoplastik'!$D$2</f>
        <v>10722.841120300987</v>
      </c>
      <c r="G19" s="320">
        <f>I19*'ППР WAVIN Ekoplastik'!$D$2</f>
        <v>7439.8731118236183</v>
      </c>
      <c r="H19" s="321">
        <f t="shared" si="0"/>
        <v>5951.8984894588948</v>
      </c>
      <c r="I19" s="260">
        <v>105.59137303518804</v>
      </c>
      <c r="J19" s="260">
        <v>152.18532624318203</v>
      </c>
    </row>
    <row r="20" spans="1:10" s="189" customFormat="1" ht="19.5" customHeight="1">
      <c r="A20" s="224" t="s">
        <v>996</v>
      </c>
      <c r="B20" s="225" t="s">
        <v>995</v>
      </c>
      <c r="C20" s="230">
        <v>200</v>
      </c>
      <c r="D20" s="227">
        <v>1</v>
      </c>
      <c r="E20" s="228">
        <v>7.2</v>
      </c>
      <c r="F20" s="319">
        <f>J20*'ППР WAVIN Ekoplastik'!$D$2</f>
        <v>17498.047525750477</v>
      </c>
      <c r="G20" s="320">
        <f>I20*'ППР WAVIN Ekoplastik'!$D$2</f>
        <v>12140.742536021884</v>
      </c>
      <c r="H20" s="321">
        <f t="shared" si="0"/>
        <v>9712.5940288175079</v>
      </c>
      <c r="I20" s="260">
        <v>172.30907769219141</v>
      </c>
      <c r="J20" s="260">
        <v>248.34333004183244</v>
      </c>
    </row>
    <row r="21" spans="1:10" s="189" customFormat="1" ht="19.5" customHeight="1">
      <c r="A21" s="224" t="s">
        <v>997</v>
      </c>
      <c r="B21" s="225" t="s">
        <v>995</v>
      </c>
      <c r="C21" s="230">
        <v>250</v>
      </c>
      <c r="D21" s="227">
        <v>1</v>
      </c>
      <c r="E21" s="228">
        <v>13.6</v>
      </c>
      <c r="F21" s="319">
        <f>J21*'ППР WAVIN Ekoplastik'!$D$2</f>
        <v>41170.428485897377</v>
      </c>
      <c r="G21" s="320">
        <f>I21*'ППР WAVIN Ekoplastik'!$D$2</f>
        <v>28565.448322700428</v>
      </c>
      <c r="H21" s="321">
        <f t="shared" si="0"/>
        <v>22852.358658160341</v>
      </c>
      <c r="I21" s="260">
        <v>405.41886459946869</v>
      </c>
      <c r="J21" s="260">
        <v>584.31669558506098</v>
      </c>
    </row>
    <row r="22" spans="1:10" s="189" customFormat="1" ht="19.5" customHeight="1">
      <c r="A22" s="224" t="s">
        <v>998</v>
      </c>
      <c r="B22" s="225" t="s">
        <v>999</v>
      </c>
      <c r="C22" s="226" t="s">
        <v>1000</v>
      </c>
      <c r="D22" s="227">
        <v>1</v>
      </c>
      <c r="E22" s="228">
        <v>1.2</v>
      </c>
      <c r="F22" s="319">
        <f>J22*'ППР WAVIN Ekoplastik'!$D$2</f>
        <v>5035.2483607799695</v>
      </c>
      <c r="G22" s="320">
        <f>I22*'ППР WAVIN Ekoplastik'!$D$2</f>
        <v>3493.6271525833545</v>
      </c>
      <c r="H22" s="321">
        <f t="shared" si="0"/>
        <v>2794.9017220666838</v>
      </c>
      <c r="I22" s="260">
        <v>49.583760686460003</v>
      </c>
      <c r="J22" s="260">
        <v>71.463421485371924</v>
      </c>
    </row>
    <row r="23" spans="1:10" s="189" customFormat="1" ht="19.5" customHeight="1">
      <c r="A23" s="224" t="s">
        <v>1001</v>
      </c>
      <c r="B23" s="225" t="s">
        <v>999</v>
      </c>
      <c r="C23" s="226" t="s">
        <v>1002</v>
      </c>
      <c r="D23" s="227">
        <v>1</v>
      </c>
      <c r="E23" s="228">
        <v>1.3280000000000001</v>
      </c>
      <c r="F23" s="319">
        <f>J23*'ППР WAVIN Ekoplastik'!$D$2</f>
        <v>5035.2483607799695</v>
      </c>
      <c r="G23" s="320">
        <f>I23*'ППР WAVIN Ekoplastik'!$D$2</f>
        <v>3493.6271525833545</v>
      </c>
      <c r="H23" s="321">
        <f t="shared" si="0"/>
        <v>2794.9017220666838</v>
      </c>
      <c r="I23" s="260">
        <v>49.583760686460003</v>
      </c>
      <c r="J23" s="260">
        <v>71.463421485371924</v>
      </c>
    </row>
    <row r="24" spans="1:10" s="189" customFormat="1" ht="19.5" customHeight="1">
      <c r="A24" s="224" t="s">
        <v>1003</v>
      </c>
      <c r="B24" s="225" t="s">
        <v>999</v>
      </c>
      <c r="C24" s="226" t="s">
        <v>1004</v>
      </c>
      <c r="D24" s="227">
        <v>1</v>
      </c>
      <c r="E24" s="228">
        <v>2.1</v>
      </c>
      <c r="F24" s="319">
        <f>J24*'ППР WAVIN Ekoplastik'!$D$2</f>
        <v>7897.5073178633384</v>
      </c>
      <c r="G24" s="320">
        <f>I24*'ППР WAVIN Ekoplastik'!$D$2</f>
        <v>5479.5600984296252</v>
      </c>
      <c r="H24" s="321">
        <f t="shared" si="0"/>
        <v>4383.6480787437004</v>
      </c>
      <c r="I24" s="260">
        <v>77.76937398334104</v>
      </c>
      <c r="J24" s="260">
        <v>112.08640640972334</v>
      </c>
    </row>
    <row r="25" spans="1:10" s="189" customFormat="1" ht="19.5" customHeight="1">
      <c r="A25" s="224" t="s">
        <v>1005</v>
      </c>
      <c r="B25" s="225" t="s">
        <v>999</v>
      </c>
      <c r="C25" s="226" t="s">
        <v>1006</v>
      </c>
      <c r="D25" s="227">
        <v>1</v>
      </c>
      <c r="E25" s="228">
        <v>3</v>
      </c>
      <c r="F25" s="319">
        <f>J25*'ППР WAVIN Ekoplastik'!$D$2</f>
        <v>13693.637653161171</v>
      </c>
      <c r="G25" s="320">
        <f>I25*'ППР WAVIN Ekoplastik'!$D$2</f>
        <v>9501.1131318477983</v>
      </c>
      <c r="H25" s="321">
        <f t="shared" si="0"/>
        <v>7600.890505478239</v>
      </c>
      <c r="I25" s="260">
        <v>134.84579184019947</v>
      </c>
      <c r="J25" s="260">
        <v>194.34874491955148</v>
      </c>
    </row>
    <row r="26" spans="1:10" s="189" customFormat="1" ht="19.5" customHeight="1">
      <c r="A26" s="224" t="s">
        <v>1007</v>
      </c>
      <c r="B26" s="225" t="s">
        <v>999</v>
      </c>
      <c r="C26" s="226" t="s">
        <v>1008</v>
      </c>
      <c r="D26" s="227">
        <v>1</v>
      </c>
      <c r="E26" s="228">
        <v>3.6</v>
      </c>
      <c r="F26" s="319">
        <f>J26*'ППР WAVIN Ekoplastik'!$D$2</f>
        <v>13638.809393232677</v>
      </c>
      <c r="G26" s="320">
        <f>I26*'ППР WAVIN Ekoplastik'!$D$2</f>
        <v>9463.0714139641113</v>
      </c>
      <c r="H26" s="321">
        <f t="shared" si="0"/>
        <v>7570.4571311712889</v>
      </c>
      <c r="I26" s="260">
        <v>134.30587977939132</v>
      </c>
      <c r="J26" s="260">
        <v>193.57058766337741</v>
      </c>
    </row>
    <row r="27" spans="1:10" s="189" customFormat="1" ht="19.5" customHeight="1">
      <c r="A27" s="224" t="s">
        <v>1009</v>
      </c>
      <c r="B27" s="229" t="s">
        <v>1077</v>
      </c>
      <c r="C27" s="230">
        <v>160</v>
      </c>
      <c r="D27" s="227">
        <v>1</v>
      </c>
      <c r="E27" s="228">
        <v>0.96</v>
      </c>
      <c r="F27" s="319">
        <f>J27*'ППР WAVIN Ekoplastik'!$D$2</f>
        <v>4673.8294228839859</v>
      </c>
      <c r="G27" s="320">
        <f>I27*'ППР WAVIN Ekoplastik'!$D$2</f>
        <v>3242.8623591868163</v>
      </c>
      <c r="H27" s="321">
        <f t="shared" si="0"/>
        <v>2594.2898873494532</v>
      </c>
      <c r="I27" s="260">
        <v>46.024748530520768</v>
      </c>
      <c r="J27" s="260">
        <v>66.333935898755243</v>
      </c>
    </row>
    <row r="28" spans="1:10" s="189" customFormat="1" ht="19.5" customHeight="1">
      <c r="A28" s="224" t="s">
        <v>1011</v>
      </c>
      <c r="B28" s="225" t="s">
        <v>1010</v>
      </c>
      <c r="C28" s="230">
        <v>200</v>
      </c>
      <c r="D28" s="227">
        <v>1</v>
      </c>
      <c r="E28" s="228">
        <v>2.2999999999999998</v>
      </c>
      <c r="F28" s="319">
        <f>J28*'ППР WAVIN Ekoplastik'!$D$2</f>
        <v>7517.0663306044098</v>
      </c>
      <c r="G28" s="320">
        <f>I28*'ППР WAVIN Ekoplastik'!$D$2</f>
        <v>5215.5971580122177</v>
      </c>
      <c r="H28" s="321">
        <f t="shared" si="0"/>
        <v>4172.4777264097738</v>
      </c>
      <c r="I28" s="260">
        <v>74.023045398141861</v>
      </c>
      <c r="J28" s="260">
        <v>106.68694789749527</v>
      </c>
    </row>
    <row r="29" spans="1:10" s="189" customFormat="1" ht="19.5" customHeight="1">
      <c r="A29" s="224" t="s">
        <v>1012</v>
      </c>
      <c r="B29" s="225" t="s">
        <v>1010</v>
      </c>
      <c r="C29" s="230">
        <v>250</v>
      </c>
      <c r="D29" s="227">
        <v>1</v>
      </c>
      <c r="E29" s="228">
        <v>3.1</v>
      </c>
      <c r="F29" s="319">
        <f>J29*'ППР WAVIN Ekoplastik'!$D$2</f>
        <v>8584.5389830897602</v>
      </c>
      <c r="G29" s="320">
        <f>I29*'ППР WAVIN Ekoplastik'!$D$2</f>
        <v>5956.2461143598866</v>
      </c>
      <c r="H29" s="321">
        <f t="shared" si="0"/>
        <v>4764.9968914879091</v>
      </c>
      <c r="I29" s="260">
        <v>84.534802663671357</v>
      </c>
      <c r="J29" s="260">
        <v>121.83719325239409</v>
      </c>
    </row>
    <row r="30" spans="1:10" s="201" customFormat="1" ht="19.5" customHeight="1">
      <c r="A30" s="224" t="s">
        <v>1068</v>
      </c>
      <c r="B30" s="225" t="s">
        <v>1071</v>
      </c>
      <c r="C30" s="230">
        <v>160</v>
      </c>
      <c r="D30" s="227">
        <v>1</v>
      </c>
      <c r="E30" s="228">
        <v>6.8</v>
      </c>
      <c r="F30" s="319">
        <f>J30*'ППР WAVIN Ekoplastik'!$D$2</f>
        <v>6608.7063439600688</v>
      </c>
      <c r="G30" s="320">
        <f>I30*'ППР WAVIN Ekoplastik'!$D$2</f>
        <v>4585.3459993247161</v>
      </c>
      <c r="H30" s="321">
        <f t="shared" si="0"/>
        <v>3668.276799459773</v>
      </c>
      <c r="I30" s="260">
        <v>65.078123327217</v>
      </c>
      <c r="J30" s="260">
        <v>93.794929880740284</v>
      </c>
    </row>
    <row r="31" spans="1:10" s="201" customFormat="1" ht="19.5" customHeight="1">
      <c r="A31" s="224" t="s">
        <v>1069</v>
      </c>
      <c r="B31" s="225" t="s">
        <v>1071</v>
      </c>
      <c r="C31" s="230">
        <v>200</v>
      </c>
      <c r="D31" s="227">
        <v>1</v>
      </c>
      <c r="E31" s="228">
        <v>10.5</v>
      </c>
      <c r="F31" s="319">
        <f>J31*'ППР WAVIN Ekoplastik'!$D$2</f>
        <v>14210.964263251113</v>
      </c>
      <c r="G31" s="320">
        <f>I31*'ППР WAVIN Ekoplastik'!$D$2</f>
        <v>9860.0519889341176</v>
      </c>
      <c r="H31" s="321">
        <f t="shared" si="0"/>
        <v>7888.0415911472937</v>
      </c>
      <c r="I31" s="260">
        <v>139.94007855527698</v>
      </c>
      <c r="J31" s="260">
        <v>201.69097055243554</v>
      </c>
    </row>
    <row r="32" spans="1:10" s="201" customFormat="1" ht="19.5" customHeight="1">
      <c r="A32" s="224" t="s">
        <v>1070</v>
      </c>
      <c r="B32" s="225" t="s">
        <v>1071</v>
      </c>
      <c r="C32" s="230">
        <v>250</v>
      </c>
      <c r="D32" s="227">
        <v>1</v>
      </c>
      <c r="E32" s="228">
        <v>12.9</v>
      </c>
      <c r="F32" s="319">
        <f>J32*'ППР WAVIN Ekoplastik'!$D$2</f>
        <v>16521.218146793595</v>
      </c>
      <c r="G32" s="320">
        <f>I32*'ППР WAVIN Ekoplastik'!$D$2</f>
        <v>11462.984976266427</v>
      </c>
      <c r="H32" s="321">
        <f t="shared" si="0"/>
        <v>9170.3879810131421</v>
      </c>
      <c r="I32" s="260">
        <v>162.68991480541797</v>
      </c>
      <c r="J32" s="260">
        <v>234.47955121188878</v>
      </c>
    </row>
    <row r="33" spans="1:10" s="379" customFormat="1" ht="19.5" customHeight="1">
      <c r="A33" s="224" t="s">
        <v>1280</v>
      </c>
      <c r="B33" s="225" t="s">
        <v>1078</v>
      </c>
      <c r="C33" s="230" t="s">
        <v>1096</v>
      </c>
      <c r="D33" s="227">
        <v>1</v>
      </c>
      <c r="E33" s="228">
        <v>0.95</v>
      </c>
      <c r="F33" s="319">
        <f>J33*'ППР WAVIN Ekoplastik'!$D$2</f>
        <v>447.41528500000004</v>
      </c>
      <c r="G33" s="320">
        <f>I33*'ППР WAVIN Ekoplastik'!$D$2</f>
        <v>316.88022544912798</v>
      </c>
      <c r="H33" s="321">
        <f t="shared" ref="H33" si="1">G33-G33/100*20</f>
        <v>253.50418035930238</v>
      </c>
      <c r="I33" s="260">
        <v>4.4973640799999997</v>
      </c>
      <c r="J33" s="260">
        <v>6.35</v>
      </c>
    </row>
    <row r="34" spans="1:10" s="201" customFormat="1" ht="19.5" customHeight="1">
      <c r="A34" s="224" t="s">
        <v>1072</v>
      </c>
      <c r="B34" s="225" t="s">
        <v>1078</v>
      </c>
      <c r="C34" s="230" t="s">
        <v>1079</v>
      </c>
      <c r="D34" s="227">
        <v>1</v>
      </c>
      <c r="E34" s="228">
        <v>0.95</v>
      </c>
      <c r="F34" s="319">
        <f>J34*'ППР WAVIN Ekoplastik'!$D$2</f>
        <v>382.10772475271756</v>
      </c>
      <c r="G34" s="320">
        <f>I34*'ППР WAVIN Ekoplastik'!$D$2</f>
        <v>265.11937977199517</v>
      </c>
      <c r="H34" s="321">
        <f t="shared" si="0"/>
        <v>212.09550381759612</v>
      </c>
      <c r="I34" s="260">
        <v>3.7627415021196002</v>
      </c>
      <c r="J34" s="260">
        <v>5.4231139022882431</v>
      </c>
    </row>
    <row r="35" spans="1:10" s="379" customFormat="1" ht="19.5" customHeight="1">
      <c r="A35" s="224" t="s">
        <v>1281</v>
      </c>
      <c r="B35" s="225" t="s">
        <v>1078</v>
      </c>
      <c r="C35" s="230" t="s">
        <v>1097</v>
      </c>
      <c r="D35" s="227">
        <v>1</v>
      </c>
      <c r="E35" s="228">
        <v>0.95</v>
      </c>
      <c r="F35" s="319">
        <f>J35*'ППР WAVIN Ekoplastik'!$D$2</f>
        <v>555.21770800000002</v>
      </c>
      <c r="G35" s="320">
        <f>I35*'ППР WAVIN Ekoplastik'!$D$2</f>
        <v>394.15224763856702</v>
      </c>
      <c r="H35" s="321">
        <f t="shared" ref="H35:H36" si="2">G35-G35/100*20</f>
        <v>315.32179811085359</v>
      </c>
      <c r="I35" s="260">
        <v>5.5940573699999998</v>
      </c>
      <c r="J35" s="260">
        <v>7.88</v>
      </c>
    </row>
    <row r="36" spans="1:10" s="379" customFormat="1" ht="19.5" customHeight="1">
      <c r="A36" s="224" t="s">
        <v>1073</v>
      </c>
      <c r="B36" s="225" t="s">
        <v>1078</v>
      </c>
      <c r="C36" s="230" t="s">
        <v>1080</v>
      </c>
      <c r="D36" s="227">
        <v>1</v>
      </c>
      <c r="E36" s="228">
        <v>1.59</v>
      </c>
      <c r="F36" s="319">
        <f>J36*'ППР WAVIN Ekoplastik'!$D$2</f>
        <v>477.63465594089672</v>
      </c>
      <c r="G36" s="320">
        <f>I36*'ППР WAVIN Ekoplastik'!$D$2</f>
        <v>331.39922471499381</v>
      </c>
      <c r="H36" s="321">
        <f t="shared" si="2"/>
        <v>265.11937977199506</v>
      </c>
      <c r="I36" s="260">
        <v>4.7034268776494983</v>
      </c>
      <c r="J36" s="260">
        <v>6.7788923778603003</v>
      </c>
    </row>
    <row r="37" spans="1:10" s="201" customFormat="1" ht="19.5" customHeight="1">
      <c r="A37" s="224" t="s">
        <v>1282</v>
      </c>
      <c r="B37" s="225" t="s">
        <v>1078</v>
      </c>
      <c r="C37" s="230" t="s">
        <v>1098</v>
      </c>
      <c r="D37" s="227">
        <v>1</v>
      </c>
      <c r="E37" s="228">
        <v>1.59</v>
      </c>
      <c r="F37" s="319">
        <f>J37*'ППР WAVIN Ekoplastik'!$D$2</f>
        <v>457.98415000000006</v>
      </c>
      <c r="G37" s="320">
        <f>I37*'ППР WAVIN Ekoplastik'!$D$2</f>
        <v>324.67236214050001</v>
      </c>
      <c r="H37" s="321">
        <f t="shared" si="0"/>
        <v>259.73788971240003</v>
      </c>
      <c r="I37" s="260">
        <v>4.6079549999999996</v>
      </c>
      <c r="J37" s="260">
        <v>6.5</v>
      </c>
    </row>
    <row r="38" spans="1:10" s="201" customFormat="1" ht="19.5" customHeight="1">
      <c r="A38" s="224" t="s">
        <v>1074</v>
      </c>
      <c r="B38" s="225" t="s">
        <v>1078</v>
      </c>
      <c r="C38" s="230" t="s">
        <v>1081</v>
      </c>
      <c r="D38" s="227">
        <v>1</v>
      </c>
      <c r="E38" s="228">
        <v>2.2000000000000002</v>
      </c>
      <c r="F38" s="319">
        <f>J38*'ППР WAVIN Ekoplastik'!$D$2</f>
        <v>477.63465594089672</v>
      </c>
      <c r="G38" s="320">
        <f>I38*'ППР WAVIN Ekoplastik'!$D$2</f>
        <v>331.39922471499381</v>
      </c>
      <c r="H38" s="321">
        <f t="shared" si="0"/>
        <v>265.11937977199506</v>
      </c>
      <c r="I38" s="260">
        <v>4.7034268776494983</v>
      </c>
      <c r="J38" s="260">
        <v>6.7788923778603003</v>
      </c>
    </row>
    <row r="39" spans="1:10" s="379" customFormat="1" ht="19.5" customHeight="1">
      <c r="A39" s="224" t="s">
        <v>1283</v>
      </c>
      <c r="B39" s="225" t="s">
        <v>1078</v>
      </c>
      <c r="C39" s="230" t="s">
        <v>1099</v>
      </c>
      <c r="D39" s="227">
        <v>1</v>
      </c>
      <c r="E39" s="228">
        <v>2.2000000000000002</v>
      </c>
      <c r="F39" s="319">
        <f>J39*'ППР WAVIN Ekoplastik'!$D$2</f>
        <v>1349.9963560000001</v>
      </c>
      <c r="G39" s="320">
        <f>I39*'ППР WAVIN Ekoplastik'!$D$2</f>
        <v>957.78346831447504</v>
      </c>
      <c r="H39" s="321">
        <f t="shared" ref="H39:H40" si="3">G39-G39/100*20</f>
        <v>766.22677465158006</v>
      </c>
      <c r="I39" s="260">
        <v>13.59346725</v>
      </c>
      <c r="J39" s="260">
        <v>19.16</v>
      </c>
    </row>
    <row r="40" spans="1:10" s="379" customFormat="1" ht="19.5" customHeight="1">
      <c r="A40" s="224" t="s">
        <v>1284</v>
      </c>
      <c r="B40" s="225" t="s">
        <v>1078</v>
      </c>
      <c r="C40" s="230" t="s">
        <v>1100</v>
      </c>
      <c r="D40" s="227">
        <v>1</v>
      </c>
      <c r="E40" s="228">
        <v>4.8499999999999996</v>
      </c>
      <c r="F40" s="319">
        <f>J40*'ППР WAVIN Ekoplastik'!$D$2</f>
        <v>782.80060100000003</v>
      </c>
      <c r="G40" s="320">
        <f>I40*'ППР WAVIN Ekoplastik'!$D$2</f>
        <v>555.18973926025501</v>
      </c>
      <c r="H40" s="321">
        <f t="shared" si="3"/>
        <v>444.15179140820402</v>
      </c>
      <c r="I40" s="260">
        <v>7.8796030500000001</v>
      </c>
      <c r="J40" s="260">
        <v>11.11</v>
      </c>
    </row>
    <row r="41" spans="1:10" s="379" customFormat="1" ht="19.5" customHeight="1">
      <c r="A41" s="224" t="s">
        <v>1285</v>
      </c>
      <c r="B41" s="225" t="s">
        <v>1078</v>
      </c>
      <c r="C41" s="230" t="s">
        <v>1101</v>
      </c>
      <c r="D41" s="227">
        <v>1</v>
      </c>
      <c r="E41" s="228">
        <v>4.8499999999999996</v>
      </c>
      <c r="F41" s="319">
        <f>J41*'ППР WAVIN Ekoplastik'!$D$2</f>
        <v>906.80861700000003</v>
      </c>
      <c r="G41" s="320">
        <f>I41*'ППР WAVIN Ekoplastik'!$D$2</f>
        <v>643.50062176247104</v>
      </c>
      <c r="H41" s="321">
        <f t="shared" ref="H41" si="4">G41-G41/100*20</f>
        <v>514.80049740997686</v>
      </c>
      <c r="I41" s="260">
        <v>9.1329668099999992</v>
      </c>
      <c r="J41" s="260">
        <v>12.87</v>
      </c>
    </row>
    <row r="42" spans="1:10" s="201" customFormat="1" ht="19.5" customHeight="1">
      <c r="A42" s="224" t="s">
        <v>1075</v>
      </c>
      <c r="B42" s="225" t="s">
        <v>1078</v>
      </c>
      <c r="C42" s="230" t="s">
        <v>1082</v>
      </c>
      <c r="D42" s="227">
        <v>1</v>
      </c>
      <c r="E42" s="228">
        <v>4.8499999999999996</v>
      </c>
      <c r="F42" s="319">
        <f>J42*'ППР WAVIN Ekoplastik'!$D$2</f>
        <v>892.64610143620962</v>
      </c>
      <c r="G42" s="320">
        <f>I42*'ППР WAVIN Ekoplastik'!$D$2</f>
        <v>619.34832885624417</v>
      </c>
      <c r="H42" s="321">
        <f t="shared" si="0"/>
        <v>495.47866308499533</v>
      </c>
      <c r="I42" s="260">
        <v>8.7901822313405091</v>
      </c>
      <c r="J42" s="260">
        <v>12.668996643956699</v>
      </c>
    </row>
    <row r="43" spans="1:10" s="201" customFormat="1" ht="19.5" customHeight="1">
      <c r="A43" s="224" t="s">
        <v>1076</v>
      </c>
      <c r="B43" s="225" t="s">
        <v>1078</v>
      </c>
      <c r="C43" s="230" t="s">
        <v>1083</v>
      </c>
      <c r="D43" s="227">
        <v>1</v>
      </c>
      <c r="E43" s="228">
        <v>6.6</v>
      </c>
      <c r="F43" s="319">
        <f>J43*'ППР WAVIN Ekoplastik'!$D$2</f>
        <v>1020.0153430204484</v>
      </c>
      <c r="G43" s="320">
        <f>I43*'ППР WAVIN Ekoplastik'!$D$2</f>
        <v>707.72145544690898</v>
      </c>
      <c r="H43" s="321">
        <f t="shared" si="0"/>
        <v>566.1771643575272</v>
      </c>
      <c r="I43" s="260">
        <v>10.044429398713707</v>
      </c>
      <c r="J43" s="260">
        <v>14.476701278052776</v>
      </c>
    </row>
    <row r="44" spans="1:10" s="201" customFormat="1" ht="19.5" customHeight="1">
      <c r="A44" s="224" t="s">
        <v>1084</v>
      </c>
      <c r="B44" s="229" t="s">
        <v>1095</v>
      </c>
      <c r="C44" s="230" t="s">
        <v>1096</v>
      </c>
      <c r="D44" s="227">
        <v>1</v>
      </c>
      <c r="E44" s="228">
        <v>5.45</v>
      </c>
      <c r="F44" s="319">
        <f>J44*'ППР WAVIN Ekoplastik'!$D$2</f>
        <v>6294.8889718671089</v>
      </c>
      <c r="G44" s="320">
        <f>I44*'ППР WAVIN Ekoplastik'!$D$2</f>
        <v>4367.6087967994181</v>
      </c>
      <c r="H44" s="321">
        <f t="shared" si="0"/>
        <v>3494.0870374395345</v>
      </c>
      <c r="I44" s="260">
        <v>61.987859578101592</v>
      </c>
      <c r="J44" s="260">
        <v>89.341035747931898</v>
      </c>
    </row>
    <row r="45" spans="1:10" s="201" customFormat="1" ht="19.5" customHeight="1">
      <c r="A45" s="224" t="s">
        <v>1085</v>
      </c>
      <c r="B45" s="225" t="s">
        <v>1095</v>
      </c>
      <c r="C45" s="230" t="s">
        <v>1079</v>
      </c>
      <c r="D45" s="227">
        <v>1</v>
      </c>
      <c r="E45" s="228">
        <v>7.8</v>
      </c>
      <c r="F45" s="319">
        <f>J45*'ППР WAVIN Ekoplastik'!$D$2</f>
        <v>7794.2424821342202</v>
      </c>
      <c r="G45" s="320">
        <f>I45*'ППР WAVIN Ekoplastik'!$D$2</f>
        <v>5407.9114312416523</v>
      </c>
      <c r="H45" s="321">
        <f t="shared" si="0"/>
        <v>4326.3291449933222</v>
      </c>
      <c r="I45" s="260">
        <v>76.752490895308796</v>
      </c>
      <c r="J45" s="260">
        <v>110.6208067110454</v>
      </c>
    </row>
    <row r="46" spans="1:10" s="201" customFormat="1" ht="19.5" customHeight="1">
      <c r="A46" s="224" t="s">
        <v>1086</v>
      </c>
      <c r="B46" s="225" t="s">
        <v>1095</v>
      </c>
      <c r="C46" s="230" t="s">
        <v>1097</v>
      </c>
      <c r="D46" s="227">
        <v>1</v>
      </c>
      <c r="E46" s="228">
        <v>12</v>
      </c>
      <c r="F46" s="319">
        <f>J46*'ППР WAVIN Ekoplastik'!$D$2</f>
        <v>11091.422671489921</v>
      </c>
      <c r="G46" s="320">
        <f>I46*'ППР WAVIN Ekoplastik'!$D$2</f>
        <v>7695.6075707640885</v>
      </c>
      <c r="H46" s="321">
        <f t="shared" si="0"/>
        <v>6156.4860566112711</v>
      </c>
      <c r="I46" s="260">
        <v>109.2209178198996</v>
      </c>
      <c r="J46" s="260">
        <v>157.41646815656063</v>
      </c>
    </row>
    <row r="47" spans="1:10" s="201" customFormat="1" ht="19.5" customHeight="1">
      <c r="A47" s="224" t="s">
        <v>1087</v>
      </c>
      <c r="B47" s="225" t="s">
        <v>1095</v>
      </c>
      <c r="C47" s="230" t="s">
        <v>1098</v>
      </c>
      <c r="D47" s="227">
        <v>1</v>
      </c>
      <c r="E47" s="228">
        <v>7.85</v>
      </c>
      <c r="F47" s="319">
        <f>J47*'ППР WAVIN Ekoplastik'!$D$2</f>
        <v>7794.2424821342202</v>
      </c>
      <c r="G47" s="320">
        <f>I47*'ППР WAVIN Ekoplastik'!$D$2</f>
        <v>5407.9114312416523</v>
      </c>
      <c r="H47" s="321">
        <f t="shared" si="0"/>
        <v>4326.3291449933222</v>
      </c>
      <c r="I47" s="260">
        <v>76.752490895308796</v>
      </c>
      <c r="J47" s="260">
        <v>110.6208067110454</v>
      </c>
    </row>
    <row r="48" spans="1:10" s="201" customFormat="1" ht="19.5" customHeight="1">
      <c r="A48" s="224" t="s">
        <v>1088</v>
      </c>
      <c r="B48" s="225" t="s">
        <v>1095</v>
      </c>
      <c r="C48" s="230" t="s">
        <v>1080</v>
      </c>
      <c r="D48" s="227">
        <v>1</v>
      </c>
      <c r="E48" s="228">
        <v>12.2</v>
      </c>
      <c r="F48" s="319">
        <f>J48*'ППР WAVIN Ekoplastik'!$D$2</f>
        <v>11390.894078334219</v>
      </c>
      <c r="G48" s="320">
        <f>I48*'ППР WAVIN Ekoplastik'!$D$2</f>
        <v>7903.39105300954</v>
      </c>
      <c r="H48" s="321">
        <f t="shared" si="0"/>
        <v>6322.7128424076318</v>
      </c>
      <c r="I48" s="260">
        <v>112.16991209097958</v>
      </c>
      <c r="J48" s="260">
        <v>161.6667552996592</v>
      </c>
    </row>
    <row r="49" spans="1:17" s="201" customFormat="1" ht="19.5" customHeight="1">
      <c r="A49" s="224" t="s">
        <v>1089</v>
      </c>
      <c r="B49" s="225" t="s">
        <v>1095</v>
      </c>
      <c r="C49" s="230" t="s">
        <v>1081</v>
      </c>
      <c r="D49" s="227">
        <v>1</v>
      </c>
      <c r="E49" s="228">
        <v>16.649999999999999</v>
      </c>
      <c r="F49" s="319">
        <f>J49*'ППР WAVIN Ekoplastik'!$D$2</f>
        <v>14388.602860845624</v>
      </c>
      <c r="G49" s="320">
        <f>I49*'ППР WAVIN Ekoplastik'!$D$2</f>
        <v>9983.3037102865219</v>
      </c>
      <c r="H49" s="321">
        <f t="shared" si="0"/>
        <v>7986.6429682292173</v>
      </c>
      <c r="I49" s="260">
        <v>141.68934474449037</v>
      </c>
      <c r="J49" s="260">
        <v>204.21212960207583</v>
      </c>
    </row>
    <row r="50" spans="1:17" s="201" customFormat="1" ht="19.5" customHeight="1">
      <c r="A50" s="224" t="s">
        <v>1090</v>
      </c>
      <c r="B50" s="225" t="s">
        <v>1095</v>
      </c>
      <c r="C50" s="230" t="s">
        <v>1099</v>
      </c>
      <c r="D50" s="227">
        <v>1</v>
      </c>
      <c r="E50" s="228">
        <v>28.85</v>
      </c>
      <c r="F50" s="319">
        <f>J50*'ППР WAVIN Ekoplastik'!$D$2</f>
        <v>23082.257801535539</v>
      </c>
      <c r="G50" s="320">
        <f>I50*'ППР WAVIN Ekoplastik'!$D$2</f>
        <v>16015.258199872016</v>
      </c>
      <c r="H50" s="321">
        <f t="shared" si="0"/>
        <v>12812.206559897613</v>
      </c>
      <c r="I50" s="260">
        <v>227.29864843394273</v>
      </c>
      <c r="J50" s="260">
        <v>327.59796536622719</v>
      </c>
    </row>
    <row r="51" spans="1:17" s="201" customFormat="1" ht="19.5" customHeight="1">
      <c r="A51" s="224" t="s">
        <v>1091</v>
      </c>
      <c r="B51" s="225" t="s">
        <v>1095</v>
      </c>
      <c r="C51" s="230" t="s">
        <v>1100</v>
      </c>
      <c r="D51" s="227">
        <v>1</v>
      </c>
      <c r="E51" s="228">
        <v>12.2</v>
      </c>
      <c r="F51" s="319">
        <f>J51*'ППР WAVIN Ekoplastik'!$D$2</f>
        <v>11990.835130045629</v>
      </c>
      <c r="G51" s="320">
        <f>I51*'ППР WAVIN Ekoplastik'!$D$2</f>
        <v>8319.6506291079331</v>
      </c>
      <c r="H51" s="321">
        <f t="shared" si="0"/>
        <v>6655.7205032863467</v>
      </c>
      <c r="I51" s="260">
        <v>118.07773061404322</v>
      </c>
      <c r="J51" s="260">
        <v>170.1814972096667</v>
      </c>
    </row>
    <row r="52" spans="1:17" s="201" customFormat="1" ht="19.5" customHeight="1">
      <c r="A52" s="224" t="s">
        <v>1092</v>
      </c>
      <c r="B52" s="225" t="s">
        <v>1095</v>
      </c>
      <c r="C52" s="230" t="s">
        <v>1101</v>
      </c>
      <c r="D52" s="227">
        <v>1</v>
      </c>
      <c r="E52" s="228">
        <v>16.8</v>
      </c>
      <c r="F52" s="319">
        <f>J52*'ППР WAVIN Ekoplastik'!$D$2</f>
        <v>14988.54391255703</v>
      </c>
      <c r="G52" s="320">
        <f>I52*'ППР WAVIN Ekoplastik'!$D$2</f>
        <v>10399.563286384913</v>
      </c>
      <c r="H52" s="321">
        <f t="shared" si="0"/>
        <v>8319.6506291079313</v>
      </c>
      <c r="I52" s="260">
        <v>147.59716326755398</v>
      </c>
      <c r="J52" s="260">
        <v>212.72687151208331</v>
      </c>
    </row>
    <row r="53" spans="1:17" s="201" customFormat="1" ht="19.5" customHeight="1">
      <c r="A53" s="224" t="s">
        <v>1093</v>
      </c>
      <c r="B53" s="225" t="s">
        <v>1095</v>
      </c>
      <c r="C53" s="230" t="s">
        <v>1082</v>
      </c>
      <c r="D53" s="227">
        <v>1</v>
      </c>
      <c r="E53" s="228">
        <v>19.3</v>
      </c>
      <c r="F53" s="319">
        <f>J53*'ППР WAVIN Ekoplastik'!$D$2</f>
        <v>23082.257801535539</v>
      </c>
      <c r="G53" s="320">
        <f>I53*'ППР WAVIN Ekoplastik'!$D$2</f>
        <v>16015.258199872016</v>
      </c>
      <c r="H53" s="321">
        <f t="shared" si="0"/>
        <v>12812.206559897613</v>
      </c>
      <c r="I53" s="260">
        <v>227.29864843394273</v>
      </c>
      <c r="J53" s="260">
        <v>327.59796536622719</v>
      </c>
    </row>
    <row r="54" spans="1:17" s="201" customFormat="1" ht="19.5" customHeight="1">
      <c r="A54" s="224" t="s">
        <v>1094</v>
      </c>
      <c r="B54" s="225" t="s">
        <v>1095</v>
      </c>
      <c r="C54" s="230" t="s">
        <v>1083</v>
      </c>
      <c r="D54" s="227">
        <v>1</v>
      </c>
      <c r="E54" s="228">
        <v>35.299999999999997</v>
      </c>
      <c r="F54" s="319">
        <f>J54*'ППР WAVIN Ekoplastik'!$D$2</f>
        <v>28478.732552869762</v>
      </c>
      <c r="G54" s="320">
        <f>I54*'ППР WAVIN Ekoplastik'!$D$2</f>
        <v>19759.516549935073</v>
      </c>
      <c r="H54" s="321">
        <f t="shared" si="0"/>
        <v>15807.613239948059</v>
      </c>
      <c r="I54" s="260">
        <v>280.43952519880429</v>
      </c>
      <c r="J54" s="260">
        <v>404.18813968486342</v>
      </c>
    </row>
    <row r="57" spans="1:17" s="101" customFormat="1" ht="18">
      <c r="B57" s="356" t="s">
        <v>1213</v>
      </c>
      <c r="C57" s="356"/>
      <c r="D57" s="356"/>
      <c r="E57" s="356"/>
      <c r="F57" s="357"/>
      <c r="G57" s="358"/>
      <c r="H57" s="359"/>
      <c r="I57" s="356"/>
      <c r="J57" s="356"/>
      <c r="K57" s="356"/>
      <c r="L57" s="356"/>
      <c r="M57" s="356"/>
      <c r="O57" s="102"/>
      <c r="P57" s="184"/>
      <c r="Q57" s="184"/>
    </row>
    <row r="58" spans="1:17" s="101" customFormat="1" ht="18.75" thickBot="1">
      <c r="B58" s="356"/>
      <c r="C58" s="356"/>
      <c r="D58" s="356"/>
      <c r="E58" s="356"/>
      <c r="F58" s="357"/>
      <c r="G58" s="358"/>
      <c r="H58" s="359"/>
      <c r="I58" s="356"/>
      <c r="J58" s="356"/>
      <c r="K58" s="356"/>
      <c r="L58" s="356"/>
      <c r="M58" s="356"/>
      <c r="O58" s="102"/>
      <c r="P58" s="184"/>
      <c r="Q58" s="184"/>
    </row>
    <row r="59" spans="1:17" s="101" customFormat="1" ht="21" thickBot="1">
      <c r="B59" s="530" t="s">
        <v>1207</v>
      </c>
      <c r="C59" s="531"/>
      <c r="D59" s="531"/>
      <c r="E59" s="532" t="s">
        <v>1208</v>
      </c>
      <c r="F59" s="533"/>
      <c r="G59" s="108"/>
      <c r="H59" s="350"/>
      <c r="J59" s="534"/>
      <c r="K59" s="534"/>
      <c r="L59" s="534"/>
      <c r="M59" s="535"/>
      <c r="N59" s="536"/>
      <c r="O59" s="102"/>
      <c r="P59" s="184"/>
      <c r="Q59" s="184"/>
    </row>
    <row r="60" spans="1:17" s="101" customFormat="1" ht="13.5" thickBot="1">
      <c r="B60" s="110"/>
      <c r="F60" s="103"/>
      <c r="G60" s="348" t="s">
        <v>1059</v>
      </c>
      <c r="H60" s="351"/>
      <c r="O60" s="102"/>
      <c r="P60" s="326"/>
      <c r="Q60" s="265"/>
    </row>
    <row r="61" spans="1:17" s="101" customFormat="1" ht="13.5" thickBot="1">
      <c r="B61" s="110"/>
      <c r="F61" s="103"/>
      <c r="G61" s="349">
        <v>15750</v>
      </c>
      <c r="H61" s="347">
        <f>(G61-(G61/100*20))*'ППР WAVIN Ekoplastik'!$D$2</f>
        <v>887784.66</v>
      </c>
      <c r="O61" s="102"/>
      <c r="P61" s="360"/>
    </row>
    <row r="62" spans="1:17" s="101" customFormat="1">
      <c r="B62" s="110"/>
      <c r="F62" s="103"/>
      <c r="G62" s="102"/>
      <c r="H62" s="352"/>
      <c r="O62" s="102"/>
      <c r="P62" s="184"/>
      <c r="Q62" s="184"/>
    </row>
    <row r="63" spans="1:17" s="101" customFormat="1">
      <c r="B63" s="110"/>
      <c r="F63" s="103"/>
      <c r="G63" s="102"/>
      <c r="H63" s="352"/>
      <c r="O63" s="102"/>
      <c r="P63" s="184"/>
      <c r="Q63" s="184"/>
    </row>
    <row r="64" spans="1:17" s="101" customFormat="1">
      <c r="B64" s="110"/>
      <c r="F64" s="103"/>
      <c r="G64" s="102"/>
      <c r="H64" s="352"/>
      <c r="O64" s="102"/>
      <c r="P64" s="184"/>
      <c r="Q64" s="184"/>
    </row>
    <row r="65" spans="2:17" s="101" customFormat="1">
      <c r="B65" s="110"/>
      <c r="F65" s="103"/>
      <c r="G65" s="102"/>
      <c r="H65" s="352"/>
      <c r="O65" s="102"/>
      <c r="P65" s="184"/>
      <c r="Q65" s="184"/>
    </row>
    <row r="66" spans="2:17" s="101" customFormat="1">
      <c r="B66" s="110"/>
      <c r="D66" s="353"/>
      <c r="F66" s="103"/>
      <c r="G66" s="102"/>
      <c r="H66" s="352"/>
      <c r="O66" s="102"/>
      <c r="P66" s="184"/>
      <c r="Q66" s="184"/>
    </row>
    <row r="67" spans="2:17" s="101" customFormat="1">
      <c r="B67" s="110"/>
      <c r="F67" s="103"/>
      <c r="G67" s="102"/>
      <c r="H67" s="352"/>
      <c r="O67" s="102"/>
      <c r="P67" s="184"/>
      <c r="Q67" s="184"/>
    </row>
    <row r="68" spans="2:17" s="101" customFormat="1">
      <c r="B68" s="110"/>
      <c r="F68" s="103"/>
      <c r="G68" s="102"/>
      <c r="H68" s="352"/>
      <c r="O68" s="102"/>
      <c r="P68" s="184"/>
      <c r="Q68" s="184"/>
    </row>
    <row r="69" spans="2:17" s="101" customFormat="1">
      <c r="B69" s="110"/>
      <c r="F69" s="103"/>
      <c r="G69" s="102"/>
      <c r="H69" s="352"/>
      <c r="O69" s="102"/>
      <c r="P69" s="184"/>
      <c r="Q69" s="184"/>
    </row>
    <row r="70" spans="2:17" s="101" customFormat="1">
      <c r="B70" s="110"/>
      <c r="F70" s="103"/>
      <c r="G70" s="102"/>
      <c r="H70" s="352"/>
      <c r="O70" s="102"/>
      <c r="P70" s="184"/>
      <c r="Q70" s="184"/>
    </row>
    <row r="71" spans="2:17" s="101" customFormat="1">
      <c r="B71" s="110"/>
      <c r="F71" s="103"/>
      <c r="G71" s="102"/>
      <c r="H71" s="352"/>
      <c r="O71" s="102"/>
      <c r="P71" s="184"/>
      <c r="Q71" s="184"/>
    </row>
    <row r="72" spans="2:17" s="101" customFormat="1" ht="13.5" thickBot="1">
      <c r="B72" s="115"/>
      <c r="C72" s="117"/>
      <c r="D72" s="117"/>
      <c r="E72" s="117"/>
      <c r="F72" s="128"/>
      <c r="G72" s="129"/>
      <c r="H72" s="354"/>
      <c r="O72" s="102"/>
      <c r="P72" s="184"/>
      <c r="Q72" s="184"/>
    </row>
    <row r="73" spans="2:17" s="101" customFormat="1">
      <c r="B73" s="521" t="s">
        <v>1209</v>
      </c>
      <c r="C73" s="537"/>
      <c r="D73" s="537"/>
      <c r="E73" s="537"/>
      <c r="F73" s="537"/>
      <c r="G73" s="537"/>
      <c r="H73" s="538"/>
      <c r="J73" s="361"/>
      <c r="K73" s="362"/>
      <c r="L73" s="362"/>
      <c r="M73" s="362"/>
      <c r="N73" s="362"/>
      <c r="O73" s="362"/>
      <c r="P73" s="362"/>
      <c r="Q73" s="362"/>
    </row>
    <row r="74" spans="2:17" s="101" customFormat="1">
      <c r="B74" s="539"/>
      <c r="C74" s="540"/>
      <c r="D74" s="540"/>
      <c r="E74" s="540"/>
      <c r="F74" s="540"/>
      <c r="G74" s="540"/>
      <c r="H74" s="541"/>
      <c r="J74" s="362"/>
      <c r="K74" s="362"/>
      <c r="L74" s="362"/>
      <c r="M74" s="362"/>
      <c r="N74" s="362"/>
      <c r="O74" s="362"/>
      <c r="P74" s="362"/>
      <c r="Q74" s="362"/>
    </row>
    <row r="75" spans="2:17" s="101" customFormat="1">
      <c r="B75" s="539"/>
      <c r="C75" s="540"/>
      <c r="D75" s="540"/>
      <c r="E75" s="540"/>
      <c r="F75" s="540"/>
      <c r="G75" s="540"/>
      <c r="H75" s="541"/>
      <c r="J75" s="362"/>
      <c r="K75" s="362"/>
      <c r="L75" s="362"/>
      <c r="M75" s="362"/>
      <c r="N75" s="362"/>
      <c r="O75" s="362"/>
      <c r="P75" s="362"/>
      <c r="Q75" s="362"/>
    </row>
    <row r="76" spans="2:17" s="101" customFormat="1">
      <c r="B76" s="539"/>
      <c r="C76" s="540"/>
      <c r="D76" s="540"/>
      <c r="E76" s="540"/>
      <c r="F76" s="540"/>
      <c r="G76" s="540"/>
      <c r="H76" s="541"/>
      <c r="J76" s="362"/>
      <c r="K76" s="362"/>
      <c r="L76" s="362"/>
      <c r="M76" s="362"/>
      <c r="N76" s="362"/>
      <c r="O76" s="362"/>
      <c r="P76" s="362"/>
      <c r="Q76" s="362"/>
    </row>
    <row r="77" spans="2:17" s="101" customFormat="1">
      <c r="B77" s="539"/>
      <c r="C77" s="540"/>
      <c r="D77" s="540"/>
      <c r="E77" s="540"/>
      <c r="F77" s="540"/>
      <c r="G77" s="540"/>
      <c r="H77" s="541"/>
      <c r="J77" s="362"/>
      <c r="K77" s="362"/>
      <c r="L77" s="362"/>
      <c r="M77" s="362"/>
      <c r="N77" s="362"/>
      <c r="O77" s="362"/>
      <c r="P77" s="362"/>
      <c r="Q77" s="362"/>
    </row>
    <row r="78" spans="2:17" s="101" customFormat="1">
      <c r="B78" s="539"/>
      <c r="C78" s="540"/>
      <c r="D78" s="540"/>
      <c r="E78" s="540"/>
      <c r="F78" s="540"/>
      <c r="G78" s="540"/>
      <c r="H78" s="541"/>
      <c r="J78" s="362"/>
      <c r="K78" s="362"/>
      <c r="L78" s="362"/>
      <c r="M78" s="362"/>
      <c r="N78" s="362"/>
      <c r="O78" s="362"/>
      <c r="P78" s="362"/>
      <c r="Q78" s="362"/>
    </row>
    <row r="79" spans="2:17" s="101" customFormat="1">
      <c r="B79" s="539"/>
      <c r="C79" s="540"/>
      <c r="D79" s="540"/>
      <c r="E79" s="540"/>
      <c r="F79" s="540"/>
      <c r="G79" s="540"/>
      <c r="H79" s="541"/>
      <c r="J79" s="362"/>
      <c r="K79" s="362"/>
      <c r="L79" s="362"/>
      <c r="M79" s="362"/>
      <c r="N79" s="362"/>
      <c r="O79" s="362"/>
      <c r="P79" s="362"/>
      <c r="Q79" s="362"/>
    </row>
    <row r="80" spans="2:17" s="101" customFormat="1">
      <c r="B80" s="539"/>
      <c r="C80" s="540"/>
      <c r="D80" s="540"/>
      <c r="E80" s="540"/>
      <c r="F80" s="540"/>
      <c r="G80" s="540"/>
      <c r="H80" s="541"/>
      <c r="J80" s="362"/>
      <c r="K80" s="362"/>
      <c r="L80" s="362"/>
      <c r="M80" s="362"/>
      <c r="N80" s="362"/>
      <c r="O80" s="362"/>
      <c r="P80" s="362"/>
      <c r="Q80" s="362"/>
    </row>
    <row r="81" spans="2:17" s="101" customFormat="1">
      <c r="B81" s="539"/>
      <c r="C81" s="540"/>
      <c r="D81" s="540"/>
      <c r="E81" s="540"/>
      <c r="F81" s="540"/>
      <c r="G81" s="540"/>
      <c r="H81" s="541"/>
      <c r="J81" s="362"/>
      <c r="K81" s="362"/>
      <c r="L81" s="362"/>
      <c r="M81" s="362"/>
      <c r="N81" s="362"/>
      <c r="O81" s="362"/>
      <c r="P81" s="362"/>
      <c r="Q81" s="362"/>
    </row>
    <row r="82" spans="2:17" s="101" customFormat="1">
      <c r="B82" s="539"/>
      <c r="C82" s="540"/>
      <c r="D82" s="540"/>
      <c r="E82" s="540"/>
      <c r="F82" s="540"/>
      <c r="G82" s="540"/>
      <c r="H82" s="541"/>
      <c r="J82" s="362"/>
      <c r="K82" s="362"/>
      <c r="L82" s="362"/>
      <c r="M82" s="362"/>
      <c r="N82" s="362"/>
      <c r="O82" s="362"/>
      <c r="P82" s="362"/>
      <c r="Q82" s="362"/>
    </row>
    <row r="83" spans="2:17" s="101" customFormat="1" ht="13.5" thickBot="1">
      <c r="B83" s="542"/>
      <c r="C83" s="543"/>
      <c r="D83" s="543"/>
      <c r="E83" s="543"/>
      <c r="F83" s="543"/>
      <c r="G83" s="543"/>
      <c r="H83" s="544"/>
      <c r="J83" s="362"/>
      <c r="K83" s="362"/>
      <c r="L83" s="362"/>
      <c r="M83" s="362"/>
      <c r="N83" s="362"/>
      <c r="O83" s="362"/>
      <c r="P83" s="362"/>
      <c r="Q83" s="362"/>
    </row>
    <row r="84" spans="2:17" s="101" customFormat="1">
      <c r="F84" s="103"/>
      <c r="G84" s="102"/>
      <c r="H84" s="264"/>
      <c r="O84" s="102"/>
      <c r="P84" s="184"/>
      <c r="Q84" s="184"/>
    </row>
    <row r="85" spans="2:17" ht="18">
      <c r="B85" s="356" t="s">
        <v>1213</v>
      </c>
      <c r="C85" s="356"/>
      <c r="D85" s="356"/>
      <c r="E85" s="356"/>
      <c r="F85" s="101"/>
      <c r="G85" s="102"/>
      <c r="H85" s="184"/>
      <c r="I85" s="184"/>
    </row>
    <row r="86" spans="2:17" ht="18.75" thickBot="1">
      <c r="B86" s="356"/>
      <c r="C86" s="356"/>
      <c r="D86" s="356"/>
      <c r="E86" s="356"/>
      <c r="F86" s="101"/>
      <c r="G86" s="102"/>
      <c r="H86" s="184"/>
      <c r="I86" s="184"/>
    </row>
    <row r="87" spans="2:17" ht="18.75" thickBot="1">
      <c r="B87" s="545" t="s">
        <v>1210</v>
      </c>
      <c r="C87" s="546"/>
      <c r="D87" s="546"/>
      <c r="E87" s="532" t="s">
        <v>1211</v>
      </c>
      <c r="F87" s="547"/>
      <c r="G87" s="108"/>
      <c r="H87" s="185"/>
      <c r="I87" s="184"/>
    </row>
    <row r="88" spans="2:17" ht="13.5" thickBot="1">
      <c r="B88" s="110"/>
      <c r="C88" s="101"/>
      <c r="D88" s="101"/>
      <c r="E88" s="101"/>
      <c r="F88" s="101"/>
      <c r="G88" s="348" t="s">
        <v>1059</v>
      </c>
      <c r="H88" s="351"/>
      <c r="I88" s="265"/>
    </row>
    <row r="89" spans="2:17" ht="13.5" thickBot="1">
      <c r="B89" s="110"/>
      <c r="C89" s="101"/>
      <c r="D89" s="101"/>
      <c r="E89" s="101"/>
      <c r="F89" s="101"/>
      <c r="G89" s="349">
        <v>13200</v>
      </c>
      <c r="H89" s="347">
        <f>(G89-(G89/100*20))*'ППР WAVIN Ekoplastik'!$D$2</f>
        <v>744048.09600000002</v>
      </c>
      <c r="I89" s="363"/>
    </row>
    <row r="90" spans="2:17">
      <c r="B90" s="110"/>
      <c r="C90" s="101"/>
      <c r="D90" s="101"/>
      <c r="E90" s="101"/>
      <c r="F90" s="101"/>
      <c r="G90" s="102"/>
      <c r="H90" s="186"/>
      <c r="I90" s="184"/>
    </row>
    <row r="91" spans="2:17">
      <c r="B91" s="110"/>
      <c r="C91" s="101"/>
      <c r="D91" s="101"/>
      <c r="E91" s="101"/>
      <c r="F91" s="101"/>
      <c r="G91" s="102"/>
      <c r="H91" s="186"/>
      <c r="I91" s="184"/>
    </row>
    <row r="92" spans="2:17">
      <c r="B92" s="110"/>
      <c r="C92" s="101"/>
      <c r="D92" s="101"/>
      <c r="E92" s="101"/>
      <c r="F92" s="101"/>
      <c r="G92" s="102"/>
      <c r="H92" s="186"/>
      <c r="I92" s="184"/>
    </row>
    <row r="93" spans="2:17">
      <c r="B93" s="110"/>
      <c r="C93" s="101"/>
      <c r="D93" s="101"/>
      <c r="E93" s="101"/>
      <c r="F93" s="101"/>
      <c r="G93" s="102"/>
      <c r="H93" s="186"/>
      <c r="I93" s="184"/>
    </row>
    <row r="94" spans="2:17">
      <c r="B94" s="110"/>
      <c r="C94" s="101"/>
      <c r="D94" s="101"/>
      <c r="E94" s="101"/>
      <c r="F94" s="101"/>
      <c r="G94" s="102"/>
      <c r="H94" s="186"/>
      <c r="I94" s="184"/>
    </row>
    <row r="95" spans="2:17">
      <c r="B95" s="110"/>
      <c r="C95" s="101"/>
      <c r="D95" s="101"/>
      <c r="E95" s="101"/>
      <c r="F95" s="101"/>
      <c r="G95" s="102"/>
      <c r="H95" s="186"/>
      <c r="I95" s="184"/>
    </row>
    <row r="96" spans="2:17">
      <c r="B96" s="110"/>
      <c r="C96" s="101"/>
      <c r="D96" s="101"/>
      <c r="E96" s="101"/>
      <c r="F96" s="101"/>
      <c r="G96" s="102"/>
      <c r="H96" s="186"/>
      <c r="I96" s="184"/>
    </row>
    <row r="97" spans="2:9">
      <c r="B97" s="110"/>
      <c r="C97" s="101"/>
      <c r="D97" s="101"/>
      <c r="E97" s="101"/>
      <c r="F97" s="101"/>
      <c r="G97" s="102"/>
      <c r="H97" s="186"/>
      <c r="I97" s="184"/>
    </row>
    <row r="98" spans="2:9">
      <c r="B98" s="110"/>
      <c r="C98" s="101"/>
      <c r="D98" s="101"/>
      <c r="E98" s="101"/>
      <c r="F98" s="101"/>
      <c r="G98" s="102"/>
      <c r="H98" s="186"/>
      <c r="I98" s="184"/>
    </row>
    <row r="99" spans="2:9">
      <c r="B99" s="110"/>
      <c r="C99" s="101"/>
      <c r="D99" s="101"/>
      <c r="E99" s="101"/>
      <c r="F99" s="101"/>
      <c r="G99" s="102"/>
      <c r="H99" s="186"/>
      <c r="I99" s="184"/>
    </row>
    <row r="100" spans="2:9" ht="13.5" thickBot="1">
      <c r="B100" s="115"/>
      <c r="C100" s="117"/>
      <c r="D100" s="117"/>
      <c r="E100" s="117"/>
      <c r="F100" s="117"/>
      <c r="G100" s="129"/>
      <c r="H100" s="355"/>
      <c r="I100" s="184"/>
    </row>
    <row r="101" spans="2:9" ht="12.75" customHeight="1">
      <c r="B101" s="521" t="s">
        <v>1212</v>
      </c>
      <c r="C101" s="522"/>
      <c r="D101" s="522"/>
      <c r="E101" s="522"/>
      <c r="F101" s="522"/>
      <c r="G101" s="522"/>
      <c r="H101" s="523"/>
      <c r="I101" s="362"/>
    </row>
    <row r="102" spans="2:9">
      <c r="B102" s="524"/>
      <c r="C102" s="525"/>
      <c r="D102" s="525"/>
      <c r="E102" s="525"/>
      <c r="F102" s="525"/>
      <c r="G102" s="525"/>
      <c r="H102" s="526"/>
      <c r="I102" s="362"/>
    </row>
    <row r="103" spans="2:9">
      <c r="B103" s="524"/>
      <c r="C103" s="525"/>
      <c r="D103" s="525"/>
      <c r="E103" s="525"/>
      <c r="F103" s="525"/>
      <c r="G103" s="525"/>
      <c r="H103" s="526"/>
      <c r="I103" s="362"/>
    </row>
    <row r="104" spans="2:9">
      <c r="B104" s="524"/>
      <c r="C104" s="525"/>
      <c r="D104" s="525"/>
      <c r="E104" s="525"/>
      <c r="F104" s="525"/>
      <c r="G104" s="525"/>
      <c r="H104" s="526"/>
      <c r="I104" s="362"/>
    </row>
    <row r="105" spans="2:9">
      <c r="B105" s="524"/>
      <c r="C105" s="525"/>
      <c r="D105" s="525"/>
      <c r="E105" s="525"/>
      <c r="F105" s="525"/>
      <c r="G105" s="525"/>
      <c r="H105" s="526"/>
      <c r="I105" s="362"/>
    </row>
    <row r="106" spans="2:9">
      <c r="B106" s="524"/>
      <c r="C106" s="525"/>
      <c r="D106" s="525"/>
      <c r="E106" s="525"/>
      <c r="F106" s="525"/>
      <c r="G106" s="525"/>
      <c r="H106" s="526"/>
      <c r="I106" s="362"/>
    </row>
    <row r="107" spans="2:9">
      <c r="B107" s="524"/>
      <c r="C107" s="525"/>
      <c r="D107" s="525"/>
      <c r="E107" s="525"/>
      <c r="F107" s="525"/>
      <c r="G107" s="525"/>
      <c r="H107" s="526"/>
      <c r="I107" s="362"/>
    </row>
    <row r="108" spans="2:9">
      <c r="B108" s="524"/>
      <c r="C108" s="525"/>
      <c r="D108" s="525"/>
      <c r="E108" s="525"/>
      <c r="F108" s="525"/>
      <c r="G108" s="525"/>
      <c r="H108" s="526"/>
      <c r="I108" s="362"/>
    </row>
    <row r="109" spans="2:9">
      <c r="B109" s="524"/>
      <c r="C109" s="525"/>
      <c r="D109" s="525"/>
      <c r="E109" s="525"/>
      <c r="F109" s="525"/>
      <c r="G109" s="525"/>
      <c r="H109" s="526"/>
      <c r="I109" s="362"/>
    </row>
    <row r="110" spans="2:9">
      <c r="B110" s="524"/>
      <c r="C110" s="525"/>
      <c r="D110" s="525"/>
      <c r="E110" s="525"/>
      <c r="F110" s="525"/>
      <c r="G110" s="525"/>
      <c r="H110" s="526"/>
      <c r="I110" s="362"/>
    </row>
    <row r="111" spans="2:9" ht="13.5" thickBot="1">
      <c r="B111" s="527"/>
      <c r="C111" s="528"/>
      <c r="D111" s="528"/>
      <c r="E111" s="528"/>
      <c r="F111" s="528"/>
      <c r="G111" s="528"/>
      <c r="H111" s="529"/>
      <c r="I111" s="362"/>
    </row>
  </sheetData>
  <mergeCells count="8">
    <mergeCell ref="B101:H111"/>
    <mergeCell ref="B59:D59"/>
    <mergeCell ref="E59:F59"/>
    <mergeCell ref="J59:L59"/>
    <mergeCell ref="M59:N59"/>
    <mergeCell ref="B73:H83"/>
    <mergeCell ref="B87:D87"/>
    <mergeCell ref="E87:F87"/>
  </mergeCells>
  <pageMargins left="0" right="0" top="0.74803149606299213" bottom="0.74803149606299213" header="0.31496062992125984" footer="0.31496062992125984"/>
  <pageSetup paperSize="9"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A34" sqref="A34"/>
    </sheetView>
  </sheetViews>
  <sheetFormatPr defaultRowHeight="12.75"/>
  <cols>
    <col min="1" max="1" width="20.28515625" customWidth="1"/>
    <col min="2" max="2" width="73.7109375" customWidth="1"/>
    <col min="3" max="3" width="13.7109375" customWidth="1"/>
    <col min="4" max="4" width="17.140625" customWidth="1"/>
    <col min="5" max="5" width="15.42578125" customWidth="1"/>
    <col min="6" max="6" width="17.5703125" customWidth="1"/>
    <col min="7" max="7" width="13.7109375" customWidth="1"/>
    <col min="8" max="8" width="14.28515625" customWidth="1"/>
  </cols>
  <sheetData>
    <row r="1" spans="1:8" ht="27">
      <c r="A1" s="548" t="s">
        <v>1189</v>
      </c>
      <c r="B1" s="548"/>
      <c r="C1" s="548"/>
      <c r="D1" s="548"/>
      <c r="E1" s="548"/>
      <c r="F1" s="548"/>
      <c r="G1" s="548"/>
      <c r="H1" s="548"/>
    </row>
    <row r="2" spans="1:8" ht="21" thickBot="1">
      <c r="A2" s="549" t="s">
        <v>1102</v>
      </c>
      <c r="B2" s="549"/>
      <c r="C2" s="549"/>
      <c r="D2" s="550"/>
      <c r="E2" s="346">
        <v>75.324100000000001</v>
      </c>
      <c r="F2" s="327"/>
      <c r="G2" s="328" t="s">
        <v>1175</v>
      </c>
      <c r="H2" s="329" t="s">
        <v>1190</v>
      </c>
    </row>
    <row r="3" spans="1:8" ht="39" thickBot="1">
      <c r="A3" s="26" t="s">
        <v>421</v>
      </c>
      <c r="B3" s="324" t="s">
        <v>320</v>
      </c>
      <c r="C3" s="325" t="s">
        <v>743</v>
      </c>
      <c r="D3" s="330" t="s">
        <v>1176</v>
      </c>
      <c r="E3" s="331" t="s">
        <v>1191</v>
      </c>
      <c r="F3" s="332" t="s">
        <v>1192</v>
      </c>
      <c r="G3" s="333" t="s">
        <v>1177</v>
      </c>
      <c r="H3" s="334" t="s">
        <v>1193</v>
      </c>
    </row>
    <row r="4" spans="1:8" ht="15">
      <c r="A4" s="335" t="s">
        <v>1194</v>
      </c>
      <c r="B4" s="17" t="s">
        <v>1178</v>
      </c>
      <c r="C4" s="336" t="s">
        <v>1179</v>
      </c>
      <c r="D4" s="337">
        <f>H4*$E$2</f>
        <v>113.98554220846505</v>
      </c>
      <c r="E4" s="338">
        <f>G4*'[1]BASALT CLIMA'!$E$2</f>
        <v>86.371320062009843</v>
      </c>
      <c r="F4" s="339">
        <f>E4-(E4/100*20)</f>
        <v>69.097056049607872</v>
      </c>
      <c r="G4" s="340">
        <v>1.0709560472320709</v>
      </c>
      <c r="H4" s="341">
        <v>1.5132678944516436</v>
      </c>
    </row>
    <row r="5" spans="1:8" ht="15">
      <c r="A5" s="342" t="s">
        <v>1195</v>
      </c>
      <c r="B5" s="17" t="s">
        <v>1178</v>
      </c>
      <c r="C5" s="343" t="s">
        <v>1180</v>
      </c>
      <c r="D5" s="337">
        <f t="shared" ref="D5:D13" si="0">H5*$E$2</f>
        <v>176.15947432217317</v>
      </c>
      <c r="E5" s="338">
        <f>G5*'[1]BASALT CLIMA'!$E$2</f>
        <v>133.48294918674245</v>
      </c>
      <c r="F5" s="339">
        <f t="shared" ref="F5:F13" si="1">E5-(E5/100*20)</f>
        <v>106.78635934939396</v>
      </c>
      <c r="G5" s="340">
        <v>1.6551138911768364</v>
      </c>
      <c r="H5" s="341">
        <v>2.3386867459707208</v>
      </c>
    </row>
    <row r="6" spans="1:8" ht="15">
      <c r="A6" s="342" t="s">
        <v>1196</v>
      </c>
      <c r="B6" s="17" t="s">
        <v>1181</v>
      </c>
      <c r="C6" s="343" t="s">
        <v>1182</v>
      </c>
      <c r="D6" s="337">
        <f t="shared" si="0"/>
        <v>303.61603515527509</v>
      </c>
      <c r="E6" s="338">
        <f>G6*'[1]BASALT CLIMA'!$E$2</f>
        <v>230.06178889244441</v>
      </c>
      <c r="F6" s="339">
        <f t="shared" si="1"/>
        <v>184.04943111395554</v>
      </c>
      <c r="G6" s="340">
        <v>2.8526374712636073</v>
      </c>
      <c r="H6" s="341">
        <v>4.0307953915848325</v>
      </c>
    </row>
    <row r="7" spans="1:8" ht="15">
      <c r="A7" s="342" t="s">
        <v>1197</v>
      </c>
      <c r="B7" s="17" t="s">
        <v>1181</v>
      </c>
      <c r="C7" s="343" t="s">
        <v>1183</v>
      </c>
      <c r="D7" s="337">
        <f t="shared" si="0"/>
        <v>422.78273837321569</v>
      </c>
      <c r="E7" s="338">
        <f>G7*'[1]BASALT CLIMA'!$E$2</f>
        <v>320.35907804818191</v>
      </c>
      <c r="F7" s="339">
        <f t="shared" si="1"/>
        <v>256.28726243854555</v>
      </c>
      <c r="G7" s="340">
        <v>3.972273338824408</v>
      </c>
      <c r="H7" s="341">
        <v>5.6128481903297311</v>
      </c>
    </row>
    <row r="8" spans="1:8" ht="15">
      <c r="A8" s="342" t="s">
        <v>1198</v>
      </c>
      <c r="B8" s="17" t="s">
        <v>1181</v>
      </c>
      <c r="C8" s="343" t="s">
        <v>1184</v>
      </c>
      <c r="D8" s="337">
        <f t="shared" si="0"/>
        <v>688.05818205837079</v>
      </c>
      <c r="E8" s="338">
        <f>G8*'[1]BASALT CLIMA'!$E$2</f>
        <v>521.36869564704125</v>
      </c>
      <c r="F8" s="339">
        <f t="shared" si="1"/>
        <v>417.09495651763302</v>
      </c>
      <c r="G8" s="340">
        <v>6.4646801396554103</v>
      </c>
      <c r="H8" s="341">
        <v>9.1346352901444661</v>
      </c>
    </row>
    <row r="9" spans="1:8" ht="15">
      <c r="A9" s="342" t="s">
        <v>1199</v>
      </c>
      <c r="B9" s="17" t="s">
        <v>1181</v>
      </c>
      <c r="C9" s="343" t="s">
        <v>1185</v>
      </c>
      <c r="D9" s="337">
        <f t="shared" si="0"/>
        <v>1028.9785764818707</v>
      </c>
      <c r="E9" s="338">
        <f>G9*'[1]BASALT CLIMA'!$E$2</f>
        <v>779.6974620143252</v>
      </c>
      <c r="F9" s="339">
        <f t="shared" si="1"/>
        <v>623.75796961146011</v>
      </c>
      <c r="G9" s="340">
        <v>9.6678123172858772</v>
      </c>
      <c r="H9" s="341">
        <v>13.660681992640745</v>
      </c>
    </row>
    <row r="10" spans="1:8" ht="15">
      <c r="A10" s="342" t="s">
        <v>1200</v>
      </c>
      <c r="B10" s="17" t="s">
        <v>1201</v>
      </c>
      <c r="C10" s="343" t="s">
        <v>1186</v>
      </c>
      <c r="D10" s="337">
        <f t="shared" si="0"/>
        <v>1400.9859369622247</v>
      </c>
      <c r="E10" s="338">
        <f>G10*'[1]BASALT CLIMA'!$E$2</f>
        <v>1061.5820429439752</v>
      </c>
      <c r="F10" s="339">
        <f t="shared" si="1"/>
        <v>849.26563435518017</v>
      </c>
      <c r="G10" s="340">
        <v>13.163023416888725</v>
      </c>
      <c r="H10" s="341">
        <v>18.599438120896561</v>
      </c>
    </row>
    <row r="11" spans="1:8" ht="15">
      <c r="A11" s="24" t="s">
        <v>1202</v>
      </c>
      <c r="B11" s="17" t="s">
        <v>1201</v>
      </c>
      <c r="C11" s="31" t="s">
        <v>1187</v>
      </c>
      <c r="D11" s="337">
        <f t="shared" si="0"/>
        <v>1932.5730565344293</v>
      </c>
      <c r="E11" s="338">
        <f>G11*'[1]BASALT CLIMA'!$E$2</f>
        <v>1464.3864719604392</v>
      </c>
      <c r="F11" s="339">
        <f t="shared" si="1"/>
        <v>1171.5091775683513</v>
      </c>
      <c r="G11" s="340">
        <v>18.157572982616472</v>
      </c>
      <c r="H11" s="341">
        <v>25.656769301384674</v>
      </c>
    </row>
    <row r="12" spans="1:8" ht="15">
      <c r="A12" s="24" t="s">
        <v>1203</v>
      </c>
      <c r="B12" s="17" t="s">
        <v>1201</v>
      </c>
      <c r="C12" s="31" t="s">
        <v>596</v>
      </c>
      <c r="D12" s="337">
        <f t="shared" si="0"/>
        <v>2698.3486537349359</v>
      </c>
      <c r="E12" s="338">
        <f>G12*'[1]BASALT CLIMA'!$E$2</f>
        <v>2044.6447040133964</v>
      </c>
      <c r="F12" s="339">
        <f t="shared" si="1"/>
        <v>1635.7157632107171</v>
      </c>
      <c r="G12" s="340">
        <v>25.352450427202843</v>
      </c>
      <c r="H12" s="341">
        <v>35.823178155927991</v>
      </c>
    </row>
    <row r="13" spans="1:8" ht="15.75" thickBot="1">
      <c r="A13" s="43" t="s">
        <v>1204</v>
      </c>
      <c r="B13" s="47" t="s">
        <v>1201</v>
      </c>
      <c r="C13" s="34" t="s">
        <v>1188</v>
      </c>
      <c r="D13" s="337">
        <f t="shared" si="0"/>
        <v>3441.3271424937498</v>
      </c>
      <c r="E13" s="338">
        <f>G13*'[1]BASALT CLIMA'!$E$2</f>
        <v>2607.6286720539524</v>
      </c>
      <c r="F13" s="339">
        <f t="shared" si="1"/>
        <v>2086.102937643162</v>
      </c>
      <c r="G13" s="340">
        <v>32.33313666234281</v>
      </c>
      <c r="H13" s="341">
        <v>45.686933431580989</v>
      </c>
    </row>
    <row r="14" spans="1:8">
      <c r="E14" s="308"/>
      <c r="F14" s="308"/>
      <c r="H14" s="344"/>
    </row>
    <row r="15" spans="1:8">
      <c r="B15" s="345" t="s">
        <v>1205</v>
      </c>
      <c r="E15" s="308"/>
      <c r="F15" s="308"/>
      <c r="H15" s="344"/>
    </row>
    <row r="17" spans="1:8" ht="12.75" customHeight="1">
      <c r="A17" s="551" t="s">
        <v>1206</v>
      </c>
      <c r="B17" s="552"/>
      <c r="C17" s="552"/>
      <c r="D17" s="552"/>
      <c r="E17" s="552"/>
      <c r="F17" s="552"/>
      <c r="G17" s="552"/>
      <c r="H17" s="552"/>
    </row>
    <row r="18" spans="1:8">
      <c r="A18" s="552"/>
      <c r="B18" s="552"/>
      <c r="C18" s="552"/>
      <c r="D18" s="552"/>
      <c r="E18" s="552"/>
      <c r="F18" s="552"/>
      <c r="G18" s="552"/>
      <c r="H18" s="552"/>
    </row>
    <row r="19" spans="1:8">
      <c r="A19" s="552"/>
      <c r="B19" s="552"/>
      <c r="C19" s="552"/>
      <c r="D19" s="552"/>
      <c r="E19" s="552"/>
      <c r="F19" s="552"/>
      <c r="G19" s="552"/>
      <c r="H19" s="552"/>
    </row>
    <row r="20" spans="1:8">
      <c r="A20" s="552"/>
      <c r="B20" s="552"/>
      <c r="C20" s="552"/>
      <c r="D20" s="552"/>
      <c r="E20" s="552"/>
      <c r="F20" s="552"/>
      <c r="G20" s="552"/>
      <c r="H20" s="552"/>
    </row>
    <row r="21" spans="1:8">
      <c r="A21" s="552"/>
      <c r="B21" s="552"/>
      <c r="C21" s="552"/>
      <c r="D21" s="552"/>
      <c r="E21" s="552"/>
      <c r="F21" s="552"/>
      <c r="G21" s="552"/>
      <c r="H21" s="552"/>
    </row>
    <row r="22" spans="1:8">
      <c r="A22" s="552"/>
      <c r="B22" s="552"/>
      <c r="C22" s="552"/>
      <c r="D22" s="552"/>
      <c r="E22" s="552"/>
      <c r="F22" s="552"/>
      <c r="G22" s="552"/>
      <c r="H22" s="552"/>
    </row>
    <row r="23" spans="1:8">
      <c r="A23" s="552"/>
      <c r="B23" s="552"/>
      <c r="C23" s="552"/>
      <c r="D23" s="552"/>
      <c r="E23" s="552"/>
      <c r="F23" s="552"/>
      <c r="G23" s="552"/>
      <c r="H23" s="552"/>
    </row>
    <row r="24" spans="1:8">
      <c r="A24" s="552"/>
      <c r="B24" s="552"/>
      <c r="C24" s="552"/>
      <c r="D24" s="552"/>
      <c r="E24" s="552"/>
      <c r="F24" s="552"/>
      <c r="G24" s="552"/>
      <c r="H24" s="552"/>
    </row>
    <row r="25" spans="1:8">
      <c r="A25" s="552"/>
      <c r="B25" s="552"/>
      <c r="C25" s="552"/>
      <c r="D25" s="552"/>
      <c r="E25" s="552"/>
      <c r="F25" s="552"/>
      <c r="G25" s="552"/>
      <c r="H25" s="552"/>
    </row>
    <row r="26" spans="1:8">
      <c r="A26" s="552"/>
      <c r="B26" s="552"/>
      <c r="C26" s="552"/>
      <c r="D26" s="552"/>
      <c r="E26" s="552"/>
      <c r="F26" s="552"/>
      <c r="G26" s="552"/>
      <c r="H26" s="552"/>
    </row>
    <row r="27" spans="1:8">
      <c r="A27" s="552"/>
      <c r="B27" s="552"/>
      <c r="C27" s="552"/>
      <c r="D27" s="552"/>
      <c r="E27" s="552"/>
      <c r="F27" s="552"/>
      <c r="G27" s="552"/>
      <c r="H27" s="552"/>
    </row>
    <row r="28" spans="1:8">
      <c r="A28" s="552"/>
      <c r="B28" s="552"/>
      <c r="C28" s="552"/>
      <c r="D28" s="552"/>
      <c r="E28" s="552"/>
      <c r="F28" s="552"/>
      <c r="G28" s="552"/>
      <c r="H28" s="552"/>
    </row>
    <row r="29" spans="1:8" ht="252" customHeight="1">
      <c r="A29" s="552"/>
      <c r="B29" s="552"/>
      <c r="C29" s="552"/>
      <c r="D29" s="552"/>
      <c r="E29" s="552"/>
      <c r="F29" s="552"/>
      <c r="G29" s="552"/>
      <c r="H29" s="552"/>
    </row>
  </sheetData>
  <mergeCells count="3">
    <mergeCell ref="A1:H1"/>
    <mergeCell ref="A2:D2"/>
    <mergeCell ref="A17:H2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ППР WAVIN Ekoplastik</vt:lpstr>
      <vt:lpstr>инструмент DYTRON</vt:lpstr>
      <vt:lpstr>Труба для теплого пола</vt:lpstr>
      <vt:lpstr>Ekoplastik 160-250</vt:lpstr>
      <vt:lpstr>CLIMA</vt:lpstr>
      <vt:lpstr>'ППР WAVIN Ekoplastik'!Заголовки_для_печати</vt:lpstr>
    </vt:vector>
  </TitlesOfParts>
  <Company>EKOPLASTIK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Susová</dc:creator>
  <cp:lastModifiedBy>Артём Неверовский</cp:lastModifiedBy>
  <cp:lastPrinted>2018-05-18T08:04:41Z</cp:lastPrinted>
  <dcterms:created xsi:type="dcterms:W3CDTF">1999-10-05T08:44:23Z</dcterms:created>
  <dcterms:modified xsi:type="dcterms:W3CDTF">2020-03-21T09:21:45Z</dcterms:modified>
</cp:coreProperties>
</file>